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\Documents\The Recycling Partnership\Community Team\Coastal RFP\"/>
    </mc:Choice>
  </mc:AlternateContent>
  <workbookProtection workbookAlgorithmName="SHA-512" workbookHashValue="EsKcMNZTdGgjb0QBk1waOtA0kbPRxrTvEE41L6lVNBxOXGPqkWrIhtjy6L1MohkjywMfzFYA9aLZ8ygyyuH0ng==" workbookSaltValue="RdHN/Cp8JDXsFqbQ2JiBXQ==" workbookSpinCount="100000" lockStructure="1"/>
  <bookViews>
    <workbookView xWindow="240" yWindow="525" windowWidth="22005" windowHeight="17535"/>
  </bookViews>
  <sheets>
    <sheet name="Coastal RFP" sheetId="1" r:id="rId1"/>
    <sheet name="Output (for Staff)" sheetId="2" state="hidden" r:id="rId2"/>
  </sheets>
  <definedNames>
    <definedName name="_xlnm.Print_Area" localSheetId="0">'Coastal RFP'!$B$2:$H$287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2" l="1"/>
  <c r="D109" i="2" s="1"/>
  <c r="D104" i="2"/>
  <c r="D100" i="2"/>
  <c r="D105" i="2"/>
  <c r="D107" i="2" s="1"/>
  <c r="D101" i="2"/>
  <c r="D111" i="2" s="1"/>
  <c r="D106" i="2"/>
  <c r="D102" i="2"/>
  <c r="D75" i="2"/>
  <c r="D80" i="2"/>
  <c r="D85" i="2"/>
  <c r="D90" i="2"/>
  <c r="D74" i="2"/>
  <c r="D79" i="2"/>
  <c r="D84" i="2"/>
  <c r="D89" i="2"/>
  <c r="D73" i="2"/>
  <c r="D78" i="2"/>
  <c r="D83" i="2"/>
  <c r="D88" i="2"/>
  <c r="D91" i="2" s="1"/>
  <c r="D76" i="2"/>
  <c r="D44" i="2"/>
  <c r="D43" i="2"/>
  <c r="D42" i="2"/>
  <c r="D46" i="2"/>
  <c r="D45" i="2"/>
  <c r="D40" i="2"/>
  <c r="D39" i="2"/>
  <c r="D38" i="2"/>
  <c r="B128" i="2"/>
  <c r="D128" i="2"/>
  <c r="B129" i="2"/>
  <c r="D129" i="2"/>
  <c r="B122" i="2"/>
  <c r="D122" i="2"/>
  <c r="B123" i="2"/>
  <c r="D123" i="2"/>
  <c r="E155" i="1"/>
  <c r="D155" i="1"/>
  <c r="D148" i="1"/>
  <c r="G148" i="1"/>
  <c r="F148" i="1"/>
  <c r="E148" i="1"/>
  <c r="D31" i="2"/>
  <c r="D141" i="2"/>
  <c r="D21" i="2"/>
  <c r="D32" i="2" s="1"/>
  <c r="D24" i="2"/>
  <c r="D27" i="2"/>
  <c r="D26" i="2"/>
  <c r="B27" i="2"/>
  <c r="B26" i="2"/>
  <c r="D8" i="2"/>
  <c r="D7" i="2"/>
  <c r="B8" i="2"/>
  <c r="B7" i="2"/>
  <c r="D184" i="2"/>
  <c r="D185" i="2"/>
  <c r="B185" i="2"/>
  <c r="B184" i="2"/>
  <c r="B168" i="2"/>
  <c r="B167" i="2"/>
  <c r="D167" i="2"/>
  <c r="D168" i="2"/>
  <c r="D150" i="2"/>
  <c r="D151" i="2"/>
  <c r="B151" i="2"/>
  <c r="B150" i="2"/>
  <c r="D201" i="2"/>
  <c r="B201" i="2"/>
  <c r="D117" i="2"/>
  <c r="B117" i="2"/>
  <c r="F140" i="1"/>
  <c r="D59" i="2" s="1"/>
  <c r="E140" i="1"/>
  <c r="D54" i="2" s="1"/>
  <c r="D183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82" i="2"/>
  <c r="D211" i="2"/>
  <c r="D210" i="2"/>
  <c r="D209" i="2"/>
  <c r="D205" i="2"/>
  <c r="D206" i="2"/>
  <c r="D207" i="2"/>
  <c r="D208" i="2"/>
  <c r="D204" i="2"/>
  <c r="D202" i="2"/>
  <c r="D200" i="2"/>
  <c r="D199" i="2"/>
  <c r="D166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65" i="2"/>
  <c r="B149" i="2"/>
  <c r="B166" i="2" s="1"/>
  <c r="B183" i="2" s="1"/>
  <c r="B152" i="2"/>
  <c r="B169" i="2" s="1"/>
  <c r="B186" i="2" s="1"/>
  <c r="B153" i="2"/>
  <c r="B170" i="2"/>
  <c r="B187" i="2"/>
  <c r="B154" i="2"/>
  <c r="B171" i="2" s="1"/>
  <c r="B188" i="2" s="1"/>
  <c r="B155" i="2"/>
  <c r="B172" i="2" s="1"/>
  <c r="B189" i="2" s="1"/>
  <c r="B156" i="2"/>
  <c r="B173" i="2"/>
  <c r="B190" i="2" s="1"/>
  <c r="B157" i="2"/>
  <c r="B174" i="2"/>
  <c r="B191" i="2" s="1"/>
  <c r="B158" i="2"/>
  <c r="B175" i="2"/>
  <c r="B192" i="2"/>
  <c r="B159" i="2"/>
  <c r="B176" i="2" s="1"/>
  <c r="B193" i="2" s="1"/>
  <c r="B160" i="2"/>
  <c r="B177" i="2"/>
  <c r="B194" i="2" s="1"/>
  <c r="B161" i="2"/>
  <c r="B178" i="2" s="1"/>
  <c r="B195" i="2" s="1"/>
  <c r="B162" i="2"/>
  <c r="B179" i="2" s="1"/>
  <c r="B196" i="2" s="1"/>
  <c r="B163" i="2"/>
  <c r="B180" i="2" s="1"/>
  <c r="B197" i="2" s="1"/>
  <c r="B148" i="2"/>
  <c r="B165" i="2"/>
  <c r="B182" i="2" s="1"/>
  <c r="D149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48" i="2"/>
  <c r="D145" i="2"/>
  <c r="D144" i="2"/>
  <c r="D143" i="2"/>
  <c r="D140" i="2"/>
  <c r="D139" i="2"/>
  <c r="D138" i="2"/>
  <c r="D137" i="2"/>
  <c r="D136" i="2"/>
  <c r="D135" i="2"/>
  <c r="D115" i="2"/>
  <c r="D116" i="2"/>
  <c r="D118" i="2"/>
  <c r="D119" i="2"/>
  <c r="D120" i="2"/>
  <c r="D121" i="2"/>
  <c r="D124" i="2"/>
  <c r="D125" i="2"/>
  <c r="D126" i="2"/>
  <c r="D127" i="2"/>
  <c r="D130" i="2"/>
  <c r="D131" i="2"/>
  <c r="D132" i="2"/>
  <c r="D133" i="2"/>
  <c r="D114" i="2"/>
  <c r="B115" i="2"/>
  <c r="B116" i="2"/>
  <c r="B118" i="2"/>
  <c r="B119" i="2"/>
  <c r="B120" i="2"/>
  <c r="B121" i="2"/>
  <c r="B124" i="2"/>
  <c r="B125" i="2"/>
  <c r="B126" i="2"/>
  <c r="B127" i="2"/>
  <c r="B130" i="2"/>
  <c r="B131" i="2"/>
  <c r="B132" i="2"/>
  <c r="B133" i="2"/>
  <c r="B114" i="2"/>
  <c r="D64" i="2"/>
  <c r="D63" i="2"/>
  <c r="D62" i="2"/>
  <c r="D57" i="2"/>
  <c r="D58" i="2"/>
  <c r="D53" i="2"/>
  <c r="D68" i="2"/>
  <c r="D52" i="2"/>
  <c r="D3" i="2"/>
  <c r="D49" i="2"/>
  <c r="D48" i="2"/>
  <c r="D25" i="2"/>
  <c r="D29" i="2"/>
  <c r="D36" i="2"/>
  <c r="D18" i="2"/>
  <c r="D16" i="2"/>
  <c r="D15" i="2"/>
  <c r="D14" i="2"/>
  <c r="D13" i="2"/>
  <c r="D6" i="2"/>
  <c r="D11" i="2"/>
  <c r="D10" i="2"/>
  <c r="D35" i="2"/>
  <c r="D34" i="2"/>
  <c r="D30" i="2"/>
  <c r="D28" i="2"/>
  <c r="D22" i="2"/>
  <c r="D20" i="2"/>
  <c r="D19" i="2"/>
  <c r="D17" i="2"/>
  <c r="D12" i="2"/>
  <c r="D9" i="2"/>
  <c r="D5" i="2"/>
  <c r="G141" i="1"/>
  <c r="D55" i="2" l="1"/>
  <c r="D65" i="2"/>
  <c r="D69" i="2"/>
  <c r="D86" i="2"/>
  <c r="D110" i="2"/>
  <c r="D112" i="2" s="1"/>
  <c r="D95" i="2"/>
  <c r="D33" i="2"/>
  <c r="D93" i="2"/>
  <c r="D94" i="2"/>
  <c r="D60" i="2"/>
  <c r="F141" i="1"/>
  <c r="E141" i="1"/>
  <c r="D67" i="2"/>
  <c r="D81" i="2"/>
  <c r="D96" i="2" l="1"/>
  <c r="D70" i="2"/>
</calcChain>
</file>

<file path=xl/sharedStrings.xml><?xml version="1.0" encoding="utf-8"?>
<sst xmlns="http://schemas.openxmlformats.org/spreadsheetml/2006/main" count="724" uniqueCount="261">
  <si>
    <t>Number of households that receive solid waste / recycling service:</t>
  </si>
  <si>
    <t>Service Provider:</t>
  </si>
  <si>
    <t>Size (gallons) of the carts proposed to be purchased to collect recycling:</t>
  </si>
  <si>
    <t>Total annual pounds per household recycling collected for the most recent 12 months:</t>
  </si>
  <si>
    <t>Contamination rate as characterized at the MRF, if available:</t>
  </si>
  <si>
    <t>Other Funding</t>
  </si>
  <si>
    <t>Recycling Partnership Funding</t>
  </si>
  <si>
    <t>RFID Enabled Carts</t>
  </si>
  <si>
    <t>Education and Outreach</t>
  </si>
  <si>
    <t>Totals</t>
  </si>
  <si>
    <t>Estimated Date</t>
  </si>
  <si>
    <t>Service Begins</t>
  </si>
  <si>
    <t>Address List Confirmed</t>
  </si>
  <si>
    <t>Material</t>
  </si>
  <si>
    <t>Plan to Add</t>
  </si>
  <si>
    <t>Comments / Description</t>
  </si>
  <si>
    <t>Metal Cans</t>
  </si>
  <si>
    <t>Corrugated Cardboard</t>
  </si>
  <si>
    <t>Glass Bottle and Jars</t>
  </si>
  <si>
    <t xml:space="preserve">#2, #4, #5 Tubs and Lids </t>
  </si>
  <si>
    <t>#3 – 7 plastic containers</t>
  </si>
  <si>
    <t>Cartons</t>
  </si>
  <si>
    <t>Empty Aerosols</t>
  </si>
  <si>
    <t>Paperboard Boxes</t>
  </si>
  <si>
    <t>Project Director:</t>
  </si>
  <si>
    <t xml:space="preserve">Highest Ranking Official: </t>
  </si>
  <si>
    <t>Collection frequency?</t>
  </si>
  <si>
    <t>Planned number of households that will receive carts for recycling service:</t>
  </si>
  <si>
    <t>What year did curbside program start?</t>
  </si>
  <si>
    <t>Every home in jurisdiction will automatically  receive a cart and curbside service</t>
  </si>
  <si>
    <t>Classifaction of program for home to participate:</t>
  </si>
  <si>
    <t>Other</t>
  </si>
  <si>
    <t>If no, please explain</t>
  </si>
  <si>
    <t>Weekly</t>
  </si>
  <si>
    <t>Contamination Minimization  Plan</t>
  </si>
  <si>
    <t>First Cart Delivered</t>
  </si>
  <si>
    <t>Last Cart Delivered</t>
  </si>
  <si>
    <t>Public facing Education Begins</t>
  </si>
  <si>
    <t>Will be using RFID data collection technology to capture data after cart implementation</t>
  </si>
  <si>
    <t>How is set-out measured:</t>
  </si>
  <si>
    <t>How is tonnage measured:</t>
  </si>
  <si>
    <t xml:space="preserve">Is there a nearby facility (MRF) that has the capacity to handle the increased material after cart implementation? </t>
  </si>
  <si>
    <t>If a private hauler is used for collection, are they able to accommodate the collection of carts?</t>
  </si>
  <si>
    <t>Are you committed to using the minimum campaign components?</t>
  </si>
  <si>
    <t>Mailer/Postcard</t>
  </si>
  <si>
    <t>Newspaper advertisement</t>
  </si>
  <si>
    <t>Landing Page for website</t>
  </si>
  <si>
    <t>Cart packet/baggie</t>
  </si>
  <si>
    <t>Social media posts</t>
  </si>
  <si>
    <t>Are other recycling programs such as commercial or drop-off programs included in the tonnage number above?</t>
  </si>
  <si>
    <t>Describe the current and proposed cost structure for recycling services:</t>
  </si>
  <si>
    <t>Included:</t>
  </si>
  <si>
    <t>Address:</t>
  </si>
  <si>
    <t>Name:</t>
  </si>
  <si>
    <t>Phone:</t>
  </si>
  <si>
    <t>Email:</t>
  </si>
  <si>
    <t>Title:</t>
  </si>
  <si>
    <t>Landfill Tipping Fees:</t>
  </si>
  <si>
    <t>Specify:</t>
  </si>
  <si>
    <t>Curbside Recycling Program Type:</t>
  </si>
  <si>
    <t>Dual Stream</t>
  </si>
  <si>
    <t>Single Stream</t>
  </si>
  <si>
    <t>Curbside Sort</t>
  </si>
  <si>
    <t>No Curbside</t>
  </si>
  <si>
    <t>Bin</t>
  </si>
  <si>
    <t>Bag</t>
  </si>
  <si>
    <t>Cart</t>
  </si>
  <si>
    <t>Every Other Week</t>
  </si>
  <si>
    <t>Material Processor (if applicable):</t>
  </si>
  <si>
    <t>Hauler (if applicable):</t>
  </si>
  <si>
    <t xml:space="preserve">Type of Container: </t>
  </si>
  <si>
    <t>Total curbside recycling tonnage collected for most recent 12 months:</t>
  </si>
  <si>
    <t>After Cart Transition</t>
  </si>
  <si>
    <t>%</t>
  </si>
  <si>
    <t xml:space="preserve">Planned service provider: </t>
  </si>
  <si>
    <t>Planned Curbside Recycling Program Type:</t>
  </si>
  <si>
    <t>GALLONS</t>
  </si>
  <si>
    <t>TONS</t>
  </si>
  <si>
    <t>Trucks</t>
  </si>
  <si>
    <t>Describe the project financing approach:</t>
  </si>
  <si>
    <t>Local Funding</t>
  </si>
  <si>
    <t>Describe the Funding Sources (e.g. general fund, waste/recycling fee/etc.)</t>
  </si>
  <si>
    <t>HOUSEHOLDS</t>
  </si>
  <si>
    <t>Signage (billboards, truck placards, posters, banners, etc)</t>
  </si>
  <si>
    <t>Will be able to provide contamination data before and after roll-out of carts 
(this will need to be in partnership with MRF and not always possible)</t>
  </si>
  <si>
    <t>Willing to provide set-out data before and after cart implementation:</t>
  </si>
  <si>
    <t>Willing to provide monthly tonnage data for at least 12 months after cart implementation:</t>
  </si>
  <si>
    <t>Is there an attached  letter of support from a nearby facility (MRF)?</t>
  </si>
  <si>
    <t>Drop Down Menus</t>
  </si>
  <si>
    <t>Yes</t>
  </si>
  <si>
    <t>No</t>
  </si>
  <si>
    <t>If Other, please specify</t>
  </si>
  <si>
    <t>Please Select</t>
  </si>
  <si>
    <t>Collection Frequency:</t>
  </si>
  <si>
    <t>Size (gallons) of current container:</t>
  </si>
  <si>
    <t>Please Describe:</t>
  </si>
  <si>
    <t>#1 and 2 Plastic Bottles</t>
  </si>
  <si>
    <t>Other Plastics (describe)</t>
  </si>
  <si>
    <t>Other Fiber (describe)</t>
  </si>
  <si>
    <t>Other Materials (describe)</t>
  </si>
  <si>
    <t>Other Metals (describe)</t>
  </si>
  <si>
    <t>Describe your current and planned education and outreach program:</t>
  </si>
  <si>
    <t>Are you committed to partner on education testing?</t>
  </si>
  <si>
    <t>Are you committed to allot adequate budget to deploy a cart roll out campaign?</t>
  </si>
  <si>
    <t>Are you committed to partner with The Partnership to use one of the two campaigns available for education?</t>
  </si>
  <si>
    <t>Explanation:</t>
  </si>
  <si>
    <t>LBS / HH</t>
  </si>
  <si>
    <t>$ / TE</t>
  </si>
  <si>
    <t>-</t>
  </si>
  <si>
    <t>If No, please explain</t>
  </si>
  <si>
    <t>Community Name:</t>
  </si>
  <si>
    <t>Community State:</t>
  </si>
  <si>
    <t>Units</t>
  </si>
  <si>
    <t>Total Cart Funding</t>
  </si>
  <si>
    <t>Total Education and Outreach Funding</t>
  </si>
  <si>
    <t>Total Spend</t>
  </si>
  <si>
    <t>Total Truck Funding</t>
  </si>
  <si>
    <t>Total Project Funding</t>
  </si>
  <si>
    <t>Timeline</t>
  </si>
  <si>
    <t>Budget</t>
  </si>
  <si>
    <t>Current Program</t>
  </si>
  <si>
    <t>Measurement Plan</t>
  </si>
  <si>
    <t>Processing Capacity</t>
  </si>
  <si>
    <t>Growing Material Mix</t>
  </si>
  <si>
    <t>Comments</t>
  </si>
  <si>
    <t>Commitment to Best Practice Education and Outreach</t>
  </si>
  <si>
    <t>Describe existing partnerships:</t>
  </si>
  <si>
    <t>Supportive Best Practices:</t>
  </si>
  <si>
    <t>X</t>
  </si>
  <si>
    <t>Note:  this Page allows for city comparison by pasting their output into this format</t>
  </si>
  <si>
    <t>Milestone  (Dates do not need to be in sequence)</t>
  </si>
  <si>
    <t>Other Important Milestone (if needed)</t>
  </si>
  <si>
    <t>Planned number of households that will receive carts for recycling service (Requirement:  1 cart per household):</t>
  </si>
  <si>
    <t>RFID Enabled Carts
 (one cart per household)</t>
  </si>
  <si>
    <t>Recycling Partnership Funding:  
Note: Final grant amounts will  be dependent upon final cart delivery figures.</t>
  </si>
  <si>
    <t xml:space="preserve"> 
</t>
  </si>
  <si>
    <t>250 words maximum:</t>
  </si>
  <si>
    <t>250 words maximum</t>
  </si>
  <si>
    <t>Describe your current and planned education and outreach program (250 words max)</t>
  </si>
  <si>
    <r>
      <t>Classification of program for home to participate: (</t>
    </r>
    <r>
      <rPr>
        <i/>
        <sz val="12"/>
        <color theme="0"/>
        <rFont val="Calibri"/>
        <family val="2"/>
        <scheme val="minor"/>
      </rPr>
      <t>definitions in RFP)</t>
    </r>
  </si>
  <si>
    <t>Truck RFP (if applicable)</t>
  </si>
  <si>
    <t>Cart RFP (if applicable)</t>
  </si>
  <si>
    <t>Cart Vendor Selected</t>
  </si>
  <si>
    <t>Willing to provide monthly garbage and recycling tonnage data for at least 12 months after cart implementation:</t>
  </si>
  <si>
    <t>(Not a requirement)</t>
  </si>
  <si>
    <t>Are you committed to implementing a contamination minimization plan with a minimum of using oops cards at the curb?</t>
  </si>
  <si>
    <t>Newspaper</t>
  </si>
  <si>
    <t>Magazines</t>
  </si>
  <si>
    <t>Mixed Paper (office paper, mail, etc)</t>
  </si>
  <si>
    <t>Turn red if they say no to any of these</t>
  </si>
  <si>
    <t>Turn yellow if x</t>
  </si>
  <si>
    <t>Turn Red if year is 2018</t>
  </si>
  <si>
    <t>Turn red if year is 2018</t>
  </si>
  <si>
    <t>Turn Yellow or Bold - make this stand out</t>
  </si>
  <si>
    <t>Turn Yellow or bold - make this stand out</t>
  </si>
  <si>
    <t>Red if under 4,000 homes</t>
  </si>
  <si>
    <t>If private hauler, please specify</t>
  </si>
  <si>
    <t>Private Hauler</t>
  </si>
  <si>
    <t>City Staff and Equipment</t>
  </si>
  <si>
    <t>If other public entity, please specify</t>
  </si>
  <si>
    <t>Turn red if no</t>
  </si>
  <si>
    <t>Turn red if anything other than comprehensive/automatic is selected</t>
  </si>
  <si>
    <t>Turn Red if smaller than 64 gallons</t>
  </si>
  <si>
    <t xml:space="preserve">Projected increase in  tonnage using 450lbs/hh as the threshold </t>
  </si>
  <si>
    <t>Percent increase</t>
  </si>
  <si>
    <t>These aren't from form, but needed - Does this make sense so we can easily see increase?</t>
  </si>
  <si>
    <t>(Total annual lbs/total number of households in jurisdiction)</t>
  </si>
  <si>
    <t>Other Public Entity</t>
  </si>
  <si>
    <t>Informational card/hanger</t>
  </si>
  <si>
    <t>Two awareness components</t>
  </si>
  <si>
    <t>Cart delivery kit</t>
  </si>
  <si>
    <t>Updated website</t>
  </si>
  <si>
    <t>Comprehensive/Automatic</t>
  </si>
  <si>
    <t>Comprehensive Opt-in</t>
  </si>
  <si>
    <t>Public Opt-in</t>
  </si>
  <si>
    <t>Public Opt-out</t>
  </si>
  <si>
    <t>Private Subscription Opt-in</t>
  </si>
  <si>
    <t>Universal Private Subscription</t>
  </si>
  <si>
    <t xml:space="preserve">  Please submit each letter with this form as an attachment via email.</t>
  </si>
  <si>
    <t>Curbside Recycling program type:</t>
  </si>
  <si>
    <t>Every home in jurisdiction will automatically receive a cart and curbside service?</t>
  </si>
  <si>
    <t>Describe how carts and other equipment related to this project will be funded (bonds, additional grants, additional loans, etc):</t>
  </si>
  <si>
    <t>TONS/YR</t>
  </si>
  <si>
    <t>Are you willing to explore potential before and after curbside waste and recycling analysis (as outlined in Appendix A)?</t>
  </si>
  <si>
    <t>Are you committed to partner on education testing?  Note: not required.</t>
  </si>
  <si>
    <t>Section 1. Letters of Support</t>
  </si>
  <si>
    <t>Section 2. Key Contacts</t>
  </si>
  <si>
    <t>If you are a County, Solid Waste District, Authority or other government entity representing more than one local government, please list cities here:</t>
  </si>
  <si>
    <t>If representing more than one local government, weill each local government in jurisdiction receive carts:</t>
  </si>
  <si>
    <t xml:space="preserve">If not every local government in your jurisdiction will receive carts, please list the local governments that will. </t>
  </si>
  <si>
    <t>Additional Hauler or MRF Contacts (if applicable):</t>
  </si>
  <si>
    <t>If other public entity or more than one service provider, please specify</t>
  </si>
  <si>
    <t>Contract Signed with The Recycling Partnership</t>
  </si>
  <si>
    <t>Begin Planning Campaign with The Recycling Partnership</t>
  </si>
  <si>
    <t>Are you committed to partner with The Recycling  Partnership to use one of the two campaigns available for education?</t>
  </si>
  <si>
    <t>Oops/Thank you tag</t>
  </si>
  <si>
    <t>Evaluate set-outs</t>
  </si>
  <si>
    <t>Measure Progress</t>
  </si>
  <si>
    <t>Highest Elected Official</t>
  </si>
  <si>
    <t>MRF</t>
  </si>
  <si>
    <t>State Recycling Office</t>
  </si>
  <si>
    <t>Litter Cleanup Partner (if applicable):</t>
  </si>
  <si>
    <t>Cleanup Partner (if applicable)</t>
  </si>
  <si>
    <t>Section 3. Curbside Recycling Program Description</t>
  </si>
  <si>
    <t>After Curbside Recycling Cart Transition:</t>
  </si>
  <si>
    <t>Section 6. Budget</t>
  </si>
  <si>
    <t>Section 4. Coastal or Waterway Cleanup Plan</t>
  </si>
  <si>
    <t>Please describe the coastal or waterway area you plan to cleanup</t>
  </si>
  <si>
    <t>How many volunteers will be participating in the cleanup activity?</t>
  </si>
  <si>
    <t>NUMBER</t>
  </si>
  <si>
    <t>What organization will be conducting the cleanup?</t>
  </si>
  <si>
    <t>Section 5. Public Space Recycling (Optional)</t>
  </si>
  <si>
    <t>Are you applying for optional public space recycling funds?</t>
  </si>
  <si>
    <t>Please describe your plan for deploying public space containers:</t>
  </si>
  <si>
    <t>How many containers are you requesting?</t>
  </si>
  <si>
    <t>Will containers be co-located with waste bins?</t>
  </si>
  <si>
    <t>What containers will you use (bin,brand, model names)?</t>
  </si>
  <si>
    <t>How do you currently fund your curbside collection program and how will you fund it after carts are distributed:</t>
  </si>
  <si>
    <t>Please fill out the following table:</t>
  </si>
  <si>
    <t>Section 7. Timeline</t>
  </si>
  <si>
    <t>Curbside Recycling Program Improvements</t>
  </si>
  <si>
    <t>Litter Cleanup Budget</t>
  </si>
  <si>
    <t>Curbside Recycling Program Budget</t>
  </si>
  <si>
    <t>Cleanup Supplies</t>
  </si>
  <si>
    <t>Disposal Costs</t>
  </si>
  <si>
    <t>Event Promotion/Public Education</t>
  </si>
  <si>
    <t>Event Promotion/ 
Public Education</t>
  </si>
  <si>
    <t>Cleanup Event</t>
  </si>
  <si>
    <t>Containers</t>
  </si>
  <si>
    <t>Public Space Receptacles (Optional - Not to Exceed $10,000)</t>
  </si>
  <si>
    <t>Section 8. Measurement Plan</t>
  </si>
  <si>
    <t>Section 9. Processing Capacity</t>
  </si>
  <si>
    <t>Section 10. Growing Curbside Material Mix</t>
  </si>
  <si>
    <t xml:space="preserve">Section 11. Commitment to Best Practice Education and Outreach </t>
  </si>
  <si>
    <t>Section 12. Existing Partnerships</t>
  </si>
  <si>
    <t>Pedestrian Bin Installation (Optional)</t>
  </si>
  <si>
    <t>Final Reporting of Data to Recycling Partnership</t>
  </si>
  <si>
    <t>Willing to provide cleanup results including volumes of litter collected:</t>
  </si>
  <si>
    <t>How is curbside recycling tonnage measured:</t>
  </si>
  <si>
    <r>
      <t xml:space="preserve">Will be able to provide contamination data before and after roll-out of carts: 
</t>
    </r>
    <r>
      <rPr>
        <i/>
        <sz val="12"/>
        <color theme="0"/>
        <rFont val="Calibri"/>
        <family val="2"/>
        <scheme val="minor"/>
      </rPr>
      <t>(this will need to be in partnership with MRF and not always possible)</t>
    </r>
  </si>
  <si>
    <t>Willing to provide number of bottles and can recovered:</t>
  </si>
  <si>
    <t>Willing to provide number of volunteers and total hours:</t>
  </si>
  <si>
    <t>Turn Red if year is 2019</t>
  </si>
  <si>
    <t>Turn Red if year is 2020</t>
  </si>
  <si>
    <t>Already Collecting</t>
  </si>
  <si>
    <t>Material - Please Place and X if you plan to add or if you are already collecting in your curbside mix (drop-off material mix not included in this table)</t>
  </si>
  <si>
    <t>Are you willing to explore potential before and after curbside waste and recycling analysis?  (Optional):</t>
  </si>
  <si>
    <t>Current Curbside Recycling Program:</t>
  </si>
  <si>
    <t>Coastal or Waterway Cleanup Plan</t>
  </si>
  <si>
    <t>Public Space Recycling</t>
  </si>
  <si>
    <t>Total Event Promotion/Public Education Costs</t>
  </si>
  <si>
    <t>Total Cleanup Costs</t>
  </si>
  <si>
    <t>Total Disposal Costs</t>
  </si>
  <si>
    <t>Total Other Costs</t>
  </si>
  <si>
    <t>Other Costs</t>
  </si>
  <si>
    <t>Total Container Funding</t>
  </si>
  <si>
    <t>Summary of Coastal Cart Grant Application</t>
  </si>
  <si>
    <t xml:space="preserve">The Recycling Partnership Coastal Grant Application Form </t>
  </si>
  <si>
    <r>
      <rPr>
        <u/>
        <sz val="11"/>
        <color theme="1"/>
        <rFont val="Calibri (Body)_x0000_"/>
      </rPr>
      <t xml:space="preserve">Click </t>
    </r>
    <r>
      <rPr>
        <b/>
        <u/>
        <sz val="11"/>
        <color rgb="FF0070C0"/>
        <rFont val="Calibri (Body)_x0000_"/>
      </rPr>
      <t xml:space="preserve">HERE </t>
    </r>
    <r>
      <rPr>
        <u/>
        <sz val="11"/>
        <color theme="10"/>
        <rFont val="Calibri"/>
        <family val="2"/>
        <scheme val="minor"/>
      </rPr>
      <t>t</t>
    </r>
    <r>
      <rPr>
        <u/>
        <sz val="11"/>
        <color theme="1"/>
        <rFont val="Calibri (Body)_x0000_"/>
      </rPr>
      <t>o link back to RFP</t>
    </r>
  </si>
  <si>
    <t>Litter Cleanup Budget (Not to Exceed $10,000)</t>
  </si>
  <si>
    <t>Section 13. Supportive Best Practices in Curbside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</si>
</sst>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Microsoft JhengHei"/>
      <family val="2"/>
    </font>
    <font>
      <sz val="10"/>
      <color rgb="FF00666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006666"/>
      <name val="Calibri"/>
      <family val="2"/>
      <scheme val="minor"/>
    </font>
    <font>
      <sz val="12"/>
      <color rgb="FF006666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70C0"/>
      <name val="Calibri (Body)_x0000_"/>
    </font>
    <font>
      <u/>
      <sz val="11"/>
      <color theme="1"/>
      <name val="Calibri (Body)_x0000_"/>
    </font>
    <font>
      <sz val="8"/>
      <color rgb="FF000000"/>
      <name val="Segoe UI"/>
      <family val="2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dotted">
        <color theme="2" tint="-0.24994659260841701"/>
      </right>
      <top/>
      <bottom/>
      <diagonal/>
    </border>
    <border>
      <left/>
      <right style="dotted">
        <color theme="2" tint="-0.24994659260841701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/>
      <bottom style="hair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/>
      <diagonal/>
    </border>
    <border>
      <left style="thick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thick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/>
    <xf numFmtId="0" fontId="0" fillId="4" borderId="0" xfId="0" applyFill="1"/>
    <xf numFmtId="0" fontId="0" fillId="4" borderId="1" xfId="0" applyFill="1" applyBorder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Border="1" applyAlignment="1">
      <alignment wrapText="1"/>
    </xf>
    <xf numFmtId="0" fontId="0" fillId="6" borderId="0" xfId="0" applyFill="1" applyAlignment="1">
      <alignment vertical="center"/>
    </xf>
    <xf numFmtId="0" fontId="0" fillId="6" borderId="0" xfId="0" applyFill="1" applyBorder="1"/>
    <xf numFmtId="0" fontId="9" fillId="4" borderId="0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Border="1"/>
    <xf numFmtId="0" fontId="7" fillId="4" borderId="6" xfId="0" applyFont="1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8" xfId="0" applyFill="1" applyBorder="1"/>
    <xf numFmtId="0" fontId="7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3" borderId="7" xfId="0" applyFont="1" applyFill="1" applyBorder="1"/>
    <xf numFmtId="0" fontId="7" fillId="3" borderId="3" xfId="0" applyFont="1" applyFill="1" applyBorder="1"/>
    <xf numFmtId="0" fontId="10" fillId="2" borderId="7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wrapText="1"/>
    </xf>
    <xf numFmtId="0" fontId="8" fillId="2" borderId="0" xfId="0" applyFont="1" applyFill="1"/>
    <xf numFmtId="0" fontId="8" fillId="5" borderId="0" xfId="0" applyFont="1" applyFill="1"/>
    <xf numFmtId="0" fontId="13" fillId="2" borderId="23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27" xfId="0" applyFont="1" applyFill="1" applyBorder="1" applyAlignment="1">
      <alignment horizontal="center" wrapText="1"/>
    </xf>
    <xf numFmtId="0" fontId="8" fillId="2" borderId="0" xfId="0" applyFont="1" applyFill="1" applyBorder="1"/>
    <xf numFmtId="0" fontId="14" fillId="2" borderId="0" xfId="0" applyFont="1" applyFill="1"/>
    <xf numFmtId="0" fontId="15" fillId="2" borderId="0" xfId="0" applyFont="1" applyFill="1"/>
    <xf numFmtId="0" fontId="8" fillId="2" borderId="0" xfId="0" applyFont="1" applyFill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 indent="1"/>
    </xf>
    <xf numFmtId="0" fontId="12" fillId="2" borderId="34" xfId="0" applyFont="1" applyFill="1" applyBorder="1" applyAlignment="1">
      <alignment horizontal="left" wrapText="1" indent="1"/>
    </xf>
    <xf numFmtId="0" fontId="12" fillId="2" borderId="35" xfId="0" applyFont="1" applyFill="1" applyBorder="1" applyAlignment="1" applyProtection="1">
      <alignment horizont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>
      <alignment horizontal="left" vertical="center" wrapText="1" indent="4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wrapText="1"/>
    </xf>
    <xf numFmtId="0" fontId="12" fillId="2" borderId="34" xfId="0" applyFont="1" applyFill="1" applyBorder="1" applyAlignment="1">
      <alignment horizontal="left" vertical="center" wrapText="1" indent="1"/>
    </xf>
    <xf numFmtId="0" fontId="12" fillId="2" borderId="36" xfId="0" applyFont="1" applyFill="1" applyBorder="1" applyAlignment="1">
      <alignment horizontal="left" wrapText="1" indent="1"/>
    </xf>
    <xf numFmtId="9" fontId="12" fillId="2" borderId="37" xfId="4" applyFont="1" applyFill="1" applyBorder="1" applyAlignment="1" applyProtection="1">
      <alignment horizontal="center" wrapText="1"/>
      <protection locked="0"/>
    </xf>
    <xf numFmtId="3" fontId="12" fillId="2" borderId="33" xfId="0" applyNumberFormat="1" applyFont="1" applyFill="1" applyBorder="1" applyAlignment="1" applyProtection="1">
      <alignment horizontal="center" wrapText="1"/>
      <protection locked="0"/>
    </xf>
    <xf numFmtId="0" fontId="12" fillId="2" borderId="36" xfId="0" applyFont="1" applyFill="1" applyBorder="1" applyAlignment="1">
      <alignment horizontal="left" vertical="center" wrapText="1" indent="4"/>
    </xf>
    <xf numFmtId="0" fontId="12" fillId="2" borderId="37" xfId="0" applyFont="1" applyFill="1" applyBorder="1" applyAlignment="1">
      <alignment horizontal="center" wrapText="1"/>
    </xf>
    <xf numFmtId="0" fontId="12" fillId="2" borderId="36" xfId="0" applyFont="1" applyFill="1" applyBorder="1" applyAlignment="1">
      <alignment horizontal="left" vertical="center" wrapText="1" inden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left" vertical="center" indent="3"/>
    </xf>
    <xf numFmtId="165" fontId="12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>
      <alignment horizontal="left" vertical="center" indent="3"/>
    </xf>
    <xf numFmtId="0" fontId="12" fillId="2" borderId="34" xfId="0" applyFont="1" applyFill="1" applyBorder="1" applyAlignment="1">
      <alignment horizontal="left" vertical="center" indent="2"/>
    </xf>
    <xf numFmtId="14" fontId="12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>
      <alignment horizontal="left" vertical="center" wrapText="1" indent="1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>
      <alignment horizontal="left" vertical="center" wrapText="1" indent="2"/>
    </xf>
    <xf numFmtId="0" fontId="12" fillId="2" borderId="44" xfId="0" applyFont="1" applyFill="1" applyBorder="1" applyAlignment="1">
      <alignment horizontal="left" vertical="center" wrapText="1" indent="2"/>
    </xf>
    <xf numFmtId="0" fontId="12" fillId="2" borderId="45" xfId="0" applyFont="1" applyFill="1" applyBorder="1" applyAlignment="1">
      <alignment horizontal="center" wrapText="1"/>
    </xf>
    <xf numFmtId="0" fontId="12" fillId="2" borderId="46" xfId="0" applyFont="1" applyFill="1" applyBorder="1" applyAlignment="1">
      <alignment horizontal="center" vertical="center" wrapText="1"/>
    </xf>
    <xf numFmtId="0" fontId="13" fillId="9" borderId="29" xfId="0" applyFont="1" applyFill="1" applyBorder="1"/>
    <xf numFmtId="0" fontId="13" fillId="9" borderId="30" xfId="0" applyFont="1" applyFill="1" applyBorder="1" applyAlignment="1">
      <alignment horizontal="center"/>
    </xf>
    <xf numFmtId="0" fontId="12" fillId="9" borderId="31" xfId="0" applyFont="1" applyFill="1" applyBorder="1"/>
    <xf numFmtId="0" fontId="13" fillId="9" borderId="38" xfId="0" applyFont="1" applyFill="1" applyBorder="1"/>
    <xf numFmtId="0" fontId="13" fillId="9" borderId="25" xfId="0" applyFont="1" applyFill="1" applyBorder="1" applyAlignment="1">
      <alignment horizontal="center"/>
    </xf>
    <xf numFmtId="0" fontId="12" fillId="9" borderId="39" xfId="0" applyFont="1" applyFill="1" applyBorder="1"/>
    <xf numFmtId="0" fontId="13" fillId="9" borderId="40" xfId="0" applyFont="1" applyFill="1" applyBorder="1"/>
    <xf numFmtId="0" fontId="11" fillId="9" borderId="28" xfId="0" applyFont="1" applyFill="1" applyBorder="1" applyAlignment="1">
      <alignment horizontal="center"/>
    </xf>
    <xf numFmtId="0" fontId="11" fillId="9" borderId="41" xfId="0" applyFont="1" applyFill="1" applyBorder="1"/>
    <xf numFmtId="0" fontId="12" fillId="10" borderId="34" xfId="0" applyFont="1" applyFill="1" applyBorder="1" applyAlignment="1">
      <alignment horizontal="left" vertical="center" indent="2"/>
    </xf>
    <xf numFmtId="0" fontId="12" fillId="10" borderId="24" xfId="0" applyFont="1" applyFill="1" applyBorder="1" applyAlignment="1">
      <alignment horizontal="center" wrapText="1"/>
    </xf>
    <xf numFmtId="14" fontId="12" fillId="10" borderId="35" xfId="0" applyNumberFormat="1" applyFont="1" applyFill="1" applyBorder="1" applyAlignment="1" applyProtection="1">
      <alignment horizontal="center" vertical="center"/>
      <protection locked="0"/>
    </xf>
    <xf numFmtId="0" fontId="13" fillId="11" borderId="38" xfId="0" applyFont="1" applyFill="1" applyBorder="1"/>
    <xf numFmtId="0" fontId="13" fillId="11" borderId="25" xfId="0" applyFont="1" applyFill="1" applyBorder="1" applyAlignment="1">
      <alignment horizontal="center"/>
    </xf>
    <xf numFmtId="0" fontId="12" fillId="11" borderId="39" xfId="0" applyFont="1" applyFill="1" applyBorder="1"/>
    <xf numFmtId="0" fontId="12" fillId="10" borderId="35" xfId="0" applyFont="1" applyFill="1" applyBorder="1" applyAlignment="1">
      <alignment horizontal="center" vertical="center" wrapText="1"/>
    </xf>
    <xf numFmtId="0" fontId="12" fillId="10" borderId="34" xfId="0" applyFont="1" applyFill="1" applyBorder="1" applyAlignment="1">
      <alignment horizontal="left" vertical="center" wrapText="1" indent="1"/>
    </xf>
    <xf numFmtId="165" fontId="13" fillId="2" borderId="35" xfId="0" applyNumberFormat="1" applyFont="1" applyFill="1" applyBorder="1" applyAlignment="1" applyProtection="1">
      <alignment horizontal="center" vertical="center"/>
      <protection locked="0"/>
    </xf>
    <xf numFmtId="3" fontId="1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" xfId="0" applyFont="1" applyFill="1" applyBorder="1"/>
    <xf numFmtId="0" fontId="9" fillId="4" borderId="6" xfId="0" applyFont="1" applyFill="1" applyBorder="1"/>
    <xf numFmtId="0" fontId="9" fillId="4" borderId="0" xfId="0" applyFont="1" applyFill="1"/>
    <xf numFmtId="0" fontId="3" fillId="4" borderId="0" xfId="0" applyFont="1" applyFill="1"/>
    <xf numFmtId="0" fontId="3" fillId="4" borderId="1" xfId="0" applyFont="1" applyFill="1" applyBorder="1"/>
    <xf numFmtId="0" fontId="18" fillId="2" borderId="3" xfId="0" applyFont="1" applyFill="1" applyBorder="1"/>
    <xf numFmtId="0" fontId="18" fillId="2" borderId="2" xfId="0" applyFont="1" applyFill="1" applyBorder="1"/>
    <xf numFmtId="0" fontId="9" fillId="4" borderId="0" xfId="0" applyFont="1" applyFill="1" applyProtection="1">
      <protection hidden="1"/>
    </xf>
    <xf numFmtId="0" fontId="3" fillId="4" borderId="0" xfId="0" applyFont="1" applyFill="1" applyAlignment="1"/>
    <xf numFmtId="0" fontId="16" fillId="4" borderId="6" xfId="0" applyFont="1" applyFill="1" applyBorder="1"/>
    <xf numFmtId="0" fontId="9" fillId="4" borderId="0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3" fillId="4" borderId="5" xfId="0" applyFont="1" applyFill="1" applyBorder="1"/>
    <xf numFmtId="0" fontId="9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1" xfId="0" applyFont="1" applyFill="1" applyBorder="1" applyAlignment="1">
      <alignment wrapText="1"/>
    </xf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 indent="2"/>
    </xf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 indent="12"/>
    </xf>
    <xf numFmtId="0" fontId="9" fillId="4" borderId="1" xfId="0" applyFont="1" applyFill="1" applyBorder="1" applyAlignment="1">
      <alignment wrapText="1"/>
    </xf>
    <xf numFmtId="0" fontId="3" fillId="4" borderId="6" xfId="0" applyFont="1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 wrapText="1"/>
    </xf>
    <xf numFmtId="0" fontId="3" fillId="4" borderId="4" xfId="0" applyFont="1" applyFill="1" applyBorder="1"/>
    <xf numFmtId="0" fontId="9" fillId="4" borderId="4" xfId="0" applyFont="1" applyFill="1" applyBorder="1"/>
    <xf numFmtId="0" fontId="3" fillId="4" borderId="0" xfId="0" applyFont="1" applyFill="1" applyBorder="1" applyAlignment="1">
      <alignment horizont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16" fillId="8" borderId="9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9" fillId="4" borderId="6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right" vertical="center" wrapText="1" indent="3"/>
    </xf>
    <xf numFmtId="0" fontId="21" fillId="4" borderId="5" xfId="0" applyFont="1" applyFill="1" applyBorder="1"/>
    <xf numFmtId="0" fontId="21" fillId="4" borderId="4" xfId="0" applyFont="1" applyFill="1" applyBorder="1"/>
    <xf numFmtId="0" fontId="3" fillId="12" borderId="9" xfId="0" applyFont="1" applyFill="1" applyBorder="1" applyAlignment="1" applyProtection="1">
      <alignment horizontal="left" vertical="center"/>
      <protection locked="0"/>
    </xf>
    <xf numFmtId="0" fontId="3" fillId="12" borderId="9" xfId="0" applyFont="1" applyFill="1" applyBorder="1" applyAlignment="1" applyProtection="1">
      <alignment horizontal="center" vertical="center" wrapText="1"/>
      <protection locked="0"/>
    </xf>
    <xf numFmtId="37" fontId="3" fillId="12" borderId="9" xfId="5" applyNumberFormat="1" applyFont="1" applyFill="1" applyBorder="1" applyAlignment="1" applyProtection="1">
      <alignment horizontal="center" vertical="top" wrapText="1"/>
      <protection locked="0"/>
    </xf>
    <xf numFmtId="0" fontId="3" fillId="12" borderId="15" xfId="0" applyFont="1" applyFill="1" applyBorder="1" applyAlignment="1" applyProtection="1">
      <alignment horizontal="center" wrapText="1"/>
      <protection locked="0"/>
    </xf>
    <xf numFmtId="9" fontId="3" fillId="12" borderId="9" xfId="4" applyFont="1" applyFill="1" applyBorder="1" applyAlignment="1" applyProtection="1">
      <alignment horizontal="center" wrapText="1"/>
      <protection locked="0"/>
    </xf>
    <xf numFmtId="3" fontId="3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9" xfId="0" applyFont="1" applyFill="1" applyBorder="1" applyAlignment="1" applyProtection="1">
      <alignment horizontal="center" vertical="center"/>
      <protection locked="0"/>
    </xf>
    <xf numFmtId="0" fontId="3" fillId="12" borderId="9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vertical="center" wrapText="1" indent="2"/>
    </xf>
    <xf numFmtId="0" fontId="22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center" wrapText="1"/>
    </xf>
    <xf numFmtId="0" fontId="12" fillId="2" borderId="34" xfId="0" applyFont="1" applyFill="1" applyBorder="1" applyAlignment="1">
      <alignment horizontal="center" wrapText="1"/>
    </xf>
    <xf numFmtId="0" fontId="12" fillId="2" borderId="34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" fillId="12" borderId="9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>
      <alignment horizontal="left" vertical="center" wrapText="1" indent="4"/>
    </xf>
    <xf numFmtId="0" fontId="12" fillId="0" borderId="24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9" fontId="12" fillId="0" borderId="35" xfId="4" applyFont="1" applyFill="1" applyBorder="1" applyAlignment="1">
      <alignment horizontal="center" wrapText="1"/>
    </xf>
    <xf numFmtId="165" fontId="13" fillId="13" borderId="35" xfId="0" applyNumberFormat="1" applyFont="1" applyFill="1" applyBorder="1" applyAlignment="1" applyProtection="1">
      <alignment horizontal="center" vertical="center"/>
      <protection locked="0"/>
    </xf>
    <xf numFmtId="0" fontId="0" fillId="12" borderId="9" xfId="0" applyFont="1" applyFill="1" applyBorder="1" applyProtection="1"/>
    <xf numFmtId="14" fontId="0" fillId="12" borderId="9" xfId="0" applyNumberFormat="1" applyFont="1" applyFill="1" applyBorder="1" applyAlignment="1" applyProtection="1">
      <alignment horizontal="center" vertical="center"/>
      <protection locked="0"/>
    </xf>
    <xf numFmtId="0" fontId="0" fillId="12" borderId="9" xfId="0" applyFont="1" applyFill="1" applyBorder="1" applyProtection="1">
      <protection locked="0"/>
    </xf>
    <xf numFmtId="0" fontId="7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vertical="center"/>
    </xf>
    <xf numFmtId="0" fontId="0" fillId="12" borderId="9" xfId="0" applyFont="1" applyFill="1" applyBorder="1" applyAlignment="1" applyProtection="1">
      <alignment vertical="center"/>
      <protection locked="0"/>
    </xf>
    <xf numFmtId="164" fontId="0" fillId="12" borderId="9" xfId="3" applyNumberFormat="1" applyFont="1" applyFill="1" applyBorder="1" applyAlignment="1" applyProtection="1">
      <alignment vertical="center"/>
      <protection locked="0"/>
    </xf>
    <xf numFmtId="0" fontId="7" fillId="8" borderId="9" xfId="0" applyFont="1" applyFill="1" applyBorder="1" applyAlignment="1">
      <alignment vertical="center" wrapText="1"/>
    </xf>
    <xf numFmtId="164" fontId="0" fillId="12" borderId="9" xfId="3" applyNumberFormat="1" applyFont="1" applyFill="1" applyBorder="1" applyAlignment="1" applyProtection="1">
      <alignment vertical="center"/>
    </xf>
    <xf numFmtId="0" fontId="24" fillId="8" borderId="9" xfId="0" applyFont="1" applyFill="1" applyBorder="1" applyAlignment="1">
      <alignment vertical="center"/>
    </xf>
    <xf numFmtId="0" fontId="0" fillId="12" borderId="9" xfId="0" applyFont="1" applyFill="1" applyBorder="1" applyAlignment="1" applyProtection="1">
      <alignment vertical="center" wrapText="1"/>
    </xf>
    <xf numFmtId="0" fontId="0" fillId="12" borderId="9" xfId="0" applyFont="1" applyFill="1" applyBorder="1" applyAlignment="1" applyProtection="1">
      <alignment vertical="center" wrapText="1"/>
      <protection locked="0"/>
    </xf>
    <xf numFmtId="0" fontId="9" fillId="4" borderId="0" xfId="0" applyFont="1" applyFill="1" applyBorder="1" applyAlignment="1">
      <alignment horizontal="left" vertical="center"/>
    </xf>
    <xf numFmtId="0" fontId="3" fillId="12" borderId="9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horizontal="left" vertical="top" wrapText="1"/>
    </xf>
    <xf numFmtId="0" fontId="3" fillId="12" borderId="9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>
      <alignment horizontal="left" vertical="center"/>
    </xf>
    <xf numFmtId="0" fontId="3" fillId="12" borderId="9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right"/>
    </xf>
    <xf numFmtId="0" fontId="22" fillId="4" borderId="6" xfId="0" applyFont="1" applyFill="1" applyBorder="1" applyAlignment="1">
      <alignment horizontal="left"/>
    </xf>
    <xf numFmtId="0" fontId="24" fillId="7" borderId="9" xfId="0" applyFont="1" applyFill="1" applyBorder="1" applyAlignment="1">
      <alignment vertical="center"/>
    </xf>
    <xf numFmtId="0" fontId="13" fillId="11" borderId="34" xfId="0" applyFont="1" applyFill="1" applyBorder="1" applyAlignment="1">
      <alignment horizontal="left" vertical="center" indent="1"/>
    </xf>
    <xf numFmtId="0" fontId="12" fillId="11" borderId="24" xfId="0" applyFont="1" applyFill="1" applyBorder="1" applyAlignment="1">
      <alignment horizontal="center" wrapText="1"/>
    </xf>
    <xf numFmtId="0" fontId="12" fillId="11" borderId="3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6" xfId="12" applyFill="1" applyBorder="1" applyProtection="1">
      <protection locked="0"/>
    </xf>
    <xf numFmtId="0" fontId="3" fillId="12" borderId="9" xfId="0" applyFont="1" applyFill="1" applyBorder="1" applyAlignment="1" applyProtection="1">
      <alignment horizontal="center" wrapText="1"/>
      <protection locked="0"/>
    </xf>
    <xf numFmtId="0" fontId="29" fillId="2" borderId="0" xfId="0" applyFont="1" applyFill="1"/>
    <xf numFmtId="0" fontId="29" fillId="2" borderId="0" xfId="0" applyFont="1" applyFill="1" applyBorder="1"/>
    <xf numFmtId="164" fontId="25" fillId="12" borderId="9" xfId="3" applyNumberFormat="1" applyFont="1" applyFill="1" applyBorder="1" applyAlignment="1" applyProtection="1">
      <alignment vertical="center"/>
    </xf>
    <xf numFmtId="0" fontId="30" fillId="6" borderId="0" xfId="0" applyFont="1" applyFill="1"/>
    <xf numFmtId="0" fontId="30" fillId="5" borderId="0" xfId="0" applyFont="1" applyFill="1"/>
    <xf numFmtId="0" fontId="30" fillId="5" borderId="0" xfId="0" applyFont="1" applyFill="1" applyAlignment="1">
      <alignment vertical="center"/>
    </xf>
    <xf numFmtId="0" fontId="30" fillId="5" borderId="0" xfId="0" applyFont="1" applyFill="1" applyBorder="1"/>
    <xf numFmtId="0" fontId="3" fillId="12" borderId="9" xfId="0" applyFont="1" applyFill="1" applyBorder="1" applyAlignment="1" applyProtection="1">
      <alignment vertical="center" wrapText="1"/>
      <protection locked="0"/>
    </xf>
    <xf numFmtId="0" fontId="3" fillId="12" borderId="12" xfId="0" applyFont="1" applyFill="1" applyBorder="1" applyAlignment="1" applyProtection="1">
      <alignment vertical="center" wrapText="1"/>
      <protection locked="0"/>
    </xf>
    <xf numFmtId="0" fontId="3" fillId="12" borderId="13" xfId="0" applyFont="1" applyFill="1" applyBorder="1" applyAlignment="1" applyProtection="1">
      <alignment vertical="center" wrapText="1"/>
      <protection locked="0"/>
    </xf>
    <xf numFmtId="0" fontId="19" fillId="12" borderId="12" xfId="0" applyFont="1" applyFill="1" applyBorder="1" applyAlignment="1" applyProtection="1">
      <alignment horizontal="left" vertical="top" wrapText="1"/>
      <protection locked="0"/>
    </xf>
    <xf numFmtId="0" fontId="19" fillId="12" borderId="14" xfId="0" applyFont="1" applyFill="1" applyBorder="1" applyAlignment="1" applyProtection="1">
      <alignment horizontal="left" vertical="top" wrapText="1"/>
      <protection locked="0"/>
    </xf>
    <xf numFmtId="0" fontId="19" fillId="12" borderId="13" xfId="0" applyFont="1" applyFill="1" applyBorder="1" applyAlignment="1" applyProtection="1">
      <alignment horizontal="left" vertical="top" wrapText="1"/>
      <protection locked="0"/>
    </xf>
    <xf numFmtId="0" fontId="3" fillId="12" borderId="14" xfId="0" applyFont="1" applyFill="1" applyBorder="1" applyAlignment="1" applyProtection="1">
      <alignment vertical="center" wrapText="1"/>
      <protection locked="0"/>
    </xf>
    <xf numFmtId="0" fontId="2" fillId="12" borderId="21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 applyProtection="1">
      <alignment horizontal="center" vertical="center" wrapText="1"/>
      <protection locked="0"/>
    </xf>
    <xf numFmtId="0" fontId="3" fillId="12" borderId="12" xfId="0" applyFont="1" applyFill="1" applyBorder="1" applyAlignment="1" applyProtection="1">
      <alignment horizontal="left" vertical="center" wrapText="1"/>
      <protection locked="0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" fillId="12" borderId="12" xfId="0" applyFont="1" applyFill="1" applyBorder="1" applyAlignment="1" applyProtection="1">
      <alignment horizontal="left" vertical="center"/>
      <protection locked="0"/>
    </xf>
    <xf numFmtId="0" fontId="3" fillId="12" borderId="14" xfId="0" applyFont="1" applyFill="1" applyBorder="1" applyAlignment="1" applyProtection="1">
      <alignment horizontal="left"/>
      <protection locked="0"/>
    </xf>
    <xf numFmtId="0" fontId="3" fillId="12" borderId="13" xfId="0" applyFont="1" applyFill="1" applyBorder="1" applyAlignment="1" applyProtection="1">
      <alignment horizontal="left"/>
      <protection locked="0"/>
    </xf>
    <xf numFmtId="0" fontId="3" fillId="12" borderId="14" xfId="0" applyFont="1" applyFill="1" applyBorder="1" applyAlignment="1" applyProtection="1">
      <alignment horizontal="left" vertical="center" wrapText="1"/>
      <protection locked="0"/>
    </xf>
    <xf numFmtId="0" fontId="3" fillId="12" borderId="12" xfId="0" applyFont="1" applyFill="1" applyBorder="1" applyAlignment="1" applyProtection="1">
      <alignment horizontal="left" wrapText="1"/>
      <protection locked="0"/>
    </xf>
    <xf numFmtId="0" fontId="3" fillId="12" borderId="14" xfId="0" applyFont="1" applyFill="1" applyBorder="1" applyAlignment="1" applyProtection="1">
      <alignment horizontal="left" wrapText="1"/>
      <protection locked="0"/>
    </xf>
    <xf numFmtId="0" fontId="3" fillId="12" borderId="13" xfId="0" applyFont="1" applyFill="1" applyBorder="1" applyAlignment="1" applyProtection="1">
      <alignment horizontal="left" wrapText="1"/>
      <protection locked="0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Alignment="1"/>
    <xf numFmtId="0" fontId="3" fillId="12" borderId="9" xfId="0" applyFont="1" applyFill="1" applyBorder="1" applyAlignment="1" applyProtection="1">
      <alignment wrapText="1"/>
      <protection locked="0"/>
    </xf>
    <xf numFmtId="0" fontId="3" fillId="12" borderId="9" xfId="0" applyFont="1" applyFill="1" applyBorder="1" applyAlignment="1" applyProtection="1">
      <alignment horizontal="left" wrapText="1"/>
      <protection locked="0"/>
    </xf>
    <xf numFmtId="0" fontId="3" fillId="12" borderId="9" xfId="0" applyFont="1" applyFill="1" applyBorder="1" applyAlignment="1" applyProtection="1">
      <alignment horizontal="center" wrapText="1"/>
      <protection locked="0"/>
    </xf>
    <xf numFmtId="0" fontId="20" fillId="12" borderId="16" xfId="0" applyFont="1" applyFill="1" applyBorder="1" applyAlignment="1" applyProtection="1">
      <alignment horizontal="left" vertical="top" wrapText="1"/>
      <protection locked="0"/>
    </xf>
    <xf numFmtId="0" fontId="20" fillId="12" borderId="17" xfId="0" applyFont="1" applyFill="1" applyBorder="1" applyAlignment="1" applyProtection="1">
      <alignment horizontal="left" vertical="top" wrapText="1"/>
      <protection locked="0"/>
    </xf>
    <xf numFmtId="0" fontId="20" fillId="12" borderId="18" xfId="0" applyFont="1" applyFill="1" applyBorder="1" applyAlignment="1" applyProtection="1">
      <alignment horizontal="left" vertical="top" wrapText="1"/>
      <protection locked="0"/>
    </xf>
    <xf numFmtId="0" fontId="20" fillId="12" borderId="19" xfId="0" applyFont="1" applyFill="1" applyBorder="1" applyAlignment="1" applyProtection="1">
      <alignment horizontal="left" vertical="top" wrapText="1"/>
      <protection locked="0"/>
    </xf>
    <xf numFmtId="0" fontId="20" fillId="12" borderId="0" xfId="0" applyFont="1" applyFill="1" applyBorder="1" applyAlignment="1" applyProtection="1">
      <alignment horizontal="left" vertical="top" wrapText="1"/>
      <protection locked="0"/>
    </xf>
    <xf numFmtId="0" fontId="20" fillId="12" borderId="20" xfId="0" applyFont="1" applyFill="1" applyBorder="1" applyAlignment="1" applyProtection="1">
      <alignment horizontal="left" vertical="top" wrapText="1"/>
      <protection locked="0"/>
    </xf>
    <xf numFmtId="0" fontId="20" fillId="12" borderId="21" xfId="0" applyFont="1" applyFill="1" applyBorder="1" applyAlignment="1" applyProtection="1">
      <alignment horizontal="left" vertical="top" wrapText="1"/>
      <protection locked="0"/>
    </xf>
    <xf numFmtId="0" fontId="20" fillId="12" borderId="4" xfId="0" applyFont="1" applyFill="1" applyBorder="1" applyAlignment="1" applyProtection="1">
      <alignment horizontal="left" vertical="top" wrapText="1"/>
      <protection locked="0"/>
    </xf>
    <xf numFmtId="0" fontId="20" fillId="12" borderId="22" xfId="0" applyFont="1" applyFill="1" applyBorder="1" applyAlignment="1" applyProtection="1">
      <alignment horizontal="left" vertical="top" wrapText="1"/>
      <protection locked="0"/>
    </xf>
    <xf numFmtId="0" fontId="3" fillId="12" borderId="10" xfId="0" applyFont="1" applyFill="1" applyBorder="1" applyAlignment="1" applyProtection="1">
      <alignment horizontal="center" wrapText="1"/>
      <protection locked="0"/>
    </xf>
    <xf numFmtId="0" fontId="3" fillId="12" borderId="11" xfId="0" applyFont="1" applyFill="1" applyBorder="1" applyAlignment="1" applyProtection="1">
      <alignment horizontal="center" wrapText="1"/>
      <protection locked="0"/>
    </xf>
    <xf numFmtId="0" fontId="0" fillId="12" borderId="12" xfId="0" applyFont="1" applyFill="1" applyBorder="1" applyAlignment="1" applyProtection="1">
      <alignment horizontal="left" vertical="top" wrapText="1"/>
      <protection locked="0"/>
    </xf>
    <xf numFmtId="0" fontId="0" fillId="12" borderId="14" xfId="0" applyFont="1" applyFill="1" applyBorder="1" applyAlignment="1" applyProtection="1">
      <alignment horizontal="left" vertical="top" wrapText="1"/>
      <protection locked="0"/>
    </xf>
    <xf numFmtId="0" fontId="0" fillId="12" borderId="13" xfId="0" applyFont="1" applyFill="1" applyBorder="1" applyAlignment="1" applyProtection="1">
      <alignment horizontal="left" vertical="top" wrapText="1"/>
      <protection locked="0"/>
    </xf>
    <xf numFmtId="0" fontId="0" fillId="12" borderId="9" xfId="0" applyFont="1" applyFill="1" applyBorder="1" applyAlignment="1" applyProtection="1">
      <alignment horizontal="left" vertical="top" wrapText="1"/>
      <protection locked="0"/>
    </xf>
    <xf numFmtId="0" fontId="3" fillId="12" borderId="19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12" borderId="0" xfId="0" applyFont="1" applyFill="1" applyBorder="1" applyAlignment="1" applyProtection="1">
      <alignment horizontal="left" vertical="top" wrapText="1"/>
      <protection locked="0"/>
    </xf>
    <xf numFmtId="0" fontId="3" fillId="12" borderId="19" xfId="0" applyFont="1" applyFill="1" applyBorder="1" applyAlignment="1" applyProtection="1">
      <alignment horizontal="center" vertical="center" wrapText="1"/>
      <protection locked="0"/>
    </xf>
    <xf numFmtId="0" fontId="3" fillId="12" borderId="0" xfId="0" applyFont="1" applyFill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</cellXfs>
  <cellStyles count="13">
    <cellStyle name="Comma" xfId="5" builtinId="3"/>
    <cellStyle name="Currency" xfId="3" builtinId="4"/>
    <cellStyle name="Followed Hyperlink" xfId="2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Percent" xfId="4" builtinId="5"/>
  </cellStyles>
  <dxfs count="6">
    <dxf>
      <font>
        <color theme="1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11</xdr:row>
      <xdr:rowOff>175260</xdr:rowOff>
    </xdr:from>
    <xdr:to>
      <xdr:col>2</xdr:col>
      <xdr:colOff>1249680</xdr:colOff>
      <xdr:row>13</xdr:row>
      <xdr:rowOff>129540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815340" y="982980"/>
          <a:ext cx="1325880" cy="32004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0</xdr:rowOff>
        </xdr:from>
        <xdr:to>
          <xdr:col>2</xdr:col>
          <xdr:colOff>647700</xdr:colOff>
          <xdr:row>13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</xdr:row>
          <xdr:rowOff>9525</xdr:rowOff>
        </xdr:from>
        <xdr:to>
          <xdr:col>2</xdr:col>
          <xdr:colOff>1295400</xdr:colOff>
          <xdr:row>13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516468</xdr:colOff>
      <xdr:row>2</xdr:row>
      <xdr:rowOff>68579</xdr:rowOff>
    </xdr:from>
    <xdr:to>
      <xdr:col>7</xdr:col>
      <xdr:colOff>112833</xdr:colOff>
      <xdr:row>2</xdr:row>
      <xdr:rowOff>323028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7201" y="339512"/>
          <a:ext cx="900232" cy="254449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87</xdr:row>
      <xdr:rowOff>0</xdr:rowOff>
    </xdr:from>
    <xdr:to>
      <xdr:col>3</xdr:col>
      <xdr:colOff>1404954</xdr:colOff>
      <xdr:row>87</xdr:row>
      <xdr:rowOff>364785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6696364" y="15560707"/>
          <a:ext cx="1404954" cy="3647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87</xdr:row>
          <xdr:rowOff>0</xdr:rowOff>
        </xdr:from>
        <xdr:to>
          <xdr:col>3</xdr:col>
          <xdr:colOff>647700</xdr:colOff>
          <xdr:row>87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87</xdr:row>
          <xdr:rowOff>9525</xdr:rowOff>
        </xdr:from>
        <xdr:to>
          <xdr:col>3</xdr:col>
          <xdr:colOff>1295400</xdr:colOff>
          <xdr:row>87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cyclingpartnership.org/download/28621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6666"/>
    <pageSetUpPr fitToPage="1"/>
  </sheetPr>
  <dimension ref="A1:AH330"/>
  <sheetViews>
    <sheetView tabSelected="1" zoomScaleNormal="100" zoomScalePageLayoutView="99" workbookViewId="0">
      <selection activeCell="D52" sqref="D52:F52"/>
    </sheetView>
  </sheetViews>
  <sheetFormatPr defaultColWidth="8.85546875" defaultRowHeight="15"/>
  <cols>
    <col min="1" max="1" width="5.28515625" style="9" customWidth="1"/>
    <col min="2" max="2" width="10.42578125" style="1" customWidth="1"/>
    <col min="3" max="3" width="72" style="1" customWidth="1"/>
    <col min="4" max="5" width="21.42578125" style="1" customWidth="1"/>
    <col min="6" max="7" width="19" style="1" customWidth="1"/>
    <col min="8" max="8" width="4.140625" style="4" customWidth="1"/>
    <col min="9" max="9" width="3.28515625" style="9" customWidth="1"/>
    <col min="10" max="10" width="8.85546875" style="9"/>
    <col min="11" max="13" width="8.85546875" style="8"/>
    <col min="14" max="14" width="36.85546875" style="185" customWidth="1"/>
    <col min="15" max="15" width="26.7109375" style="185" customWidth="1"/>
    <col min="16" max="19" width="8.85546875" style="185"/>
    <col min="20" max="16384" width="8.85546875" style="1"/>
  </cols>
  <sheetData>
    <row r="1" spans="1:20" s="9" customFormat="1">
      <c r="H1" s="13"/>
      <c r="N1" s="184"/>
      <c r="O1" s="184"/>
      <c r="P1" s="184"/>
      <c r="Q1" s="184"/>
      <c r="R1" s="184"/>
      <c r="S1" s="184"/>
    </row>
    <row r="2" spans="1:20" ht="6.6" customHeight="1">
      <c r="B2" s="18"/>
      <c r="C2" s="19"/>
      <c r="D2" s="19"/>
      <c r="E2" s="19"/>
      <c r="F2" s="19"/>
      <c r="G2" s="19"/>
      <c r="H2" s="20"/>
    </row>
    <row r="3" spans="1:20" s="3" customFormat="1" ht="29.45" customHeight="1">
      <c r="A3" s="12"/>
      <c r="B3" s="25" t="s">
        <v>257</v>
      </c>
      <c r="C3" s="21"/>
      <c r="D3" s="21"/>
      <c r="E3" s="21"/>
      <c r="F3" s="21"/>
      <c r="G3" s="21"/>
      <c r="H3" s="22"/>
      <c r="I3" s="12"/>
      <c r="J3" s="12"/>
      <c r="K3" s="15"/>
      <c r="L3" s="15"/>
      <c r="M3" s="15"/>
      <c r="N3" s="186"/>
      <c r="O3" s="186"/>
      <c r="P3" s="186"/>
      <c r="Q3" s="186"/>
      <c r="R3" s="186"/>
      <c r="S3" s="186"/>
    </row>
    <row r="4" spans="1:20" ht="6.6" customHeight="1">
      <c r="B4" s="23"/>
      <c r="C4" s="24"/>
      <c r="D4" s="19"/>
      <c r="E4" s="19"/>
      <c r="F4" s="19"/>
      <c r="G4" s="19"/>
      <c r="H4" s="20"/>
    </row>
    <row r="5" spans="1:20" ht="17.100000000000001" customHeight="1">
      <c r="B5" s="179" t="s">
        <v>258</v>
      </c>
      <c r="C5" s="178"/>
    </row>
    <row r="6" spans="1:20" ht="6.6" customHeight="1">
      <c r="B6" s="17"/>
      <c r="C6" s="7"/>
      <c r="D6" s="5"/>
      <c r="E6" s="5"/>
      <c r="F6" s="5"/>
      <c r="G6" s="5"/>
      <c r="H6" s="6"/>
    </row>
    <row r="7" spans="1:20" ht="18" customHeight="1">
      <c r="B7" s="88"/>
      <c r="C7" s="89" t="s">
        <v>110</v>
      </c>
      <c r="D7" s="188"/>
      <c r="E7" s="188"/>
      <c r="F7" s="90"/>
      <c r="G7" s="90"/>
      <c r="H7" s="91"/>
    </row>
    <row r="8" spans="1:20" ht="18" customHeight="1">
      <c r="B8" s="88"/>
      <c r="C8" s="89" t="s">
        <v>111</v>
      </c>
      <c r="D8" s="188"/>
      <c r="E8" s="188"/>
      <c r="F8" s="90"/>
      <c r="G8" s="90"/>
      <c r="H8" s="91"/>
    </row>
    <row r="9" spans="1:20" ht="18" customHeight="1">
      <c r="B9" s="88"/>
      <c r="C9" s="89"/>
      <c r="D9" s="90"/>
      <c r="E9" s="90"/>
      <c r="F9" s="90"/>
      <c r="G9" s="90"/>
      <c r="H9" s="91"/>
      <c r="T9" s="181"/>
    </row>
    <row r="10" spans="1:20" ht="6.6" customHeight="1">
      <c r="B10" s="88"/>
      <c r="C10" s="89"/>
      <c r="D10" s="90"/>
      <c r="E10" s="90"/>
      <c r="F10" s="90"/>
      <c r="G10" s="90"/>
      <c r="H10" s="91"/>
      <c r="T10" s="181"/>
    </row>
    <row r="11" spans="1:20" ht="21">
      <c r="B11" s="87" t="s">
        <v>185</v>
      </c>
      <c r="C11" s="92"/>
      <c r="D11" s="92"/>
      <c r="E11" s="92"/>
      <c r="F11" s="92"/>
      <c r="G11" s="92"/>
      <c r="H11" s="93"/>
      <c r="T11" s="181"/>
    </row>
    <row r="12" spans="1:20" ht="15.75">
      <c r="B12" s="88"/>
      <c r="C12" s="94" t="s">
        <v>51</v>
      </c>
      <c r="D12" s="210" t="s">
        <v>53</v>
      </c>
      <c r="E12" s="210"/>
      <c r="F12" s="89" t="s">
        <v>56</v>
      </c>
      <c r="G12" s="90"/>
      <c r="H12" s="91"/>
      <c r="N12" s="185" t="s">
        <v>88</v>
      </c>
      <c r="O12" s="185" t="s">
        <v>92</v>
      </c>
      <c r="T12" s="181"/>
    </row>
    <row r="13" spans="1:20" ht="15.75">
      <c r="B13" s="88"/>
      <c r="C13" s="172" t="s">
        <v>198</v>
      </c>
      <c r="D13" s="211"/>
      <c r="E13" s="211"/>
      <c r="F13" s="211"/>
      <c r="G13" s="211"/>
      <c r="H13" s="91"/>
      <c r="O13" s="185" t="s">
        <v>63</v>
      </c>
      <c r="T13" s="181"/>
    </row>
    <row r="14" spans="1:20" ht="15.75">
      <c r="B14" s="88"/>
      <c r="C14" s="172" t="s">
        <v>199</v>
      </c>
      <c r="D14" s="211"/>
      <c r="E14" s="211"/>
      <c r="F14" s="211"/>
      <c r="G14" s="211"/>
      <c r="H14" s="91"/>
      <c r="N14" s="185" t="s">
        <v>92</v>
      </c>
      <c r="O14" s="185" t="s">
        <v>64</v>
      </c>
      <c r="T14" s="181"/>
    </row>
    <row r="15" spans="1:20" ht="15.75">
      <c r="B15" s="88"/>
      <c r="C15" s="172" t="s">
        <v>200</v>
      </c>
      <c r="D15" s="211"/>
      <c r="E15" s="211"/>
      <c r="F15" s="211"/>
      <c r="G15" s="211"/>
      <c r="H15" s="91"/>
      <c r="T15" s="181"/>
    </row>
    <row r="16" spans="1:20" ht="15.75">
      <c r="B16" s="173"/>
      <c r="C16" s="172" t="s">
        <v>202</v>
      </c>
      <c r="D16" s="212"/>
      <c r="E16" s="212"/>
      <c r="F16" s="213"/>
      <c r="G16" s="213"/>
      <c r="H16" s="91"/>
      <c r="N16" s="185" t="s">
        <v>89</v>
      </c>
      <c r="O16" s="185" t="s">
        <v>65</v>
      </c>
      <c r="T16" s="181"/>
    </row>
    <row r="17" spans="2:20" ht="15.75">
      <c r="B17" s="173" t="s">
        <v>178</v>
      </c>
      <c r="C17" s="89"/>
      <c r="D17" s="95"/>
      <c r="E17" s="95"/>
      <c r="F17" s="90"/>
      <c r="G17" s="90"/>
      <c r="H17" s="91"/>
      <c r="N17" s="185" t="s">
        <v>90</v>
      </c>
      <c r="O17" s="185" t="s">
        <v>66</v>
      </c>
      <c r="T17" s="181"/>
    </row>
    <row r="18" spans="2:20" ht="21">
      <c r="B18" s="87" t="s">
        <v>186</v>
      </c>
      <c r="C18" s="92"/>
      <c r="D18" s="92"/>
      <c r="E18" s="92"/>
      <c r="F18" s="92"/>
      <c r="G18" s="92"/>
      <c r="H18" s="93"/>
      <c r="O18" s="185" t="s">
        <v>31</v>
      </c>
      <c r="T18" s="181"/>
    </row>
    <row r="19" spans="2:20" ht="15.75">
      <c r="B19" s="96"/>
      <c r="C19" s="89"/>
      <c r="D19" s="89" t="s">
        <v>53</v>
      </c>
      <c r="E19" s="89" t="s">
        <v>55</v>
      </c>
      <c r="F19" s="89" t="s">
        <v>54</v>
      </c>
      <c r="G19" s="89" t="s">
        <v>52</v>
      </c>
      <c r="H19" s="91"/>
      <c r="T19" s="181"/>
    </row>
    <row r="20" spans="2:20" ht="15.75">
      <c r="B20" s="88"/>
      <c r="C20" s="209" t="s">
        <v>24</v>
      </c>
      <c r="D20" s="208"/>
      <c r="E20" s="208"/>
      <c r="F20" s="208"/>
      <c r="G20" s="132"/>
      <c r="H20" s="91"/>
      <c r="N20" s="185" t="s">
        <v>92</v>
      </c>
      <c r="Q20" s="185" t="s">
        <v>92</v>
      </c>
      <c r="T20" s="181"/>
    </row>
    <row r="21" spans="2:20" ht="15.75">
      <c r="B21" s="88"/>
      <c r="C21" s="209"/>
      <c r="D21" s="208"/>
      <c r="E21" s="208"/>
      <c r="F21" s="208"/>
      <c r="G21" s="132"/>
      <c r="H21" s="91"/>
      <c r="N21" s="185" t="s">
        <v>172</v>
      </c>
      <c r="O21" s="185" t="s">
        <v>92</v>
      </c>
      <c r="Q21" s="185" t="s">
        <v>157</v>
      </c>
      <c r="T21" s="181"/>
    </row>
    <row r="22" spans="2:20" ht="15.75">
      <c r="B22" s="88"/>
      <c r="C22" s="209"/>
      <c r="D22" s="208"/>
      <c r="E22" s="208"/>
      <c r="F22" s="208"/>
      <c r="G22" s="132"/>
      <c r="H22" s="91"/>
      <c r="N22" s="185" t="s">
        <v>173</v>
      </c>
      <c r="O22" s="185" t="s">
        <v>33</v>
      </c>
      <c r="Q22" s="185" t="s">
        <v>158</v>
      </c>
      <c r="T22" s="181"/>
    </row>
    <row r="23" spans="2:20" ht="15.75">
      <c r="B23" s="88"/>
      <c r="C23" s="209" t="s">
        <v>25</v>
      </c>
      <c r="D23" s="208"/>
      <c r="E23" s="208"/>
      <c r="F23" s="208"/>
      <c r="G23" s="132"/>
      <c r="H23" s="91"/>
      <c r="N23" s="185" t="s">
        <v>174</v>
      </c>
      <c r="O23" s="185" t="s">
        <v>67</v>
      </c>
      <c r="Q23" s="185" t="s">
        <v>167</v>
      </c>
      <c r="T23" s="181"/>
    </row>
    <row r="24" spans="2:20" ht="15.75">
      <c r="B24" s="88"/>
      <c r="C24" s="209"/>
      <c r="D24" s="208"/>
      <c r="E24" s="208"/>
      <c r="F24" s="208"/>
      <c r="G24" s="132"/>
      <c r="H24" s="91"/>
      <c r="N24" s="185" t="s">
        <v>175</v>
      </c>
      <c r="O24" s="185" t="s">
        <v>31</v>
      </c>
      <c r="T24" s="181"/>
    </row>
    <row r="25" spans="2:20" ht="15.75">
      <c r="B25" s="88"/>
      <c r="C25" s="209"/>
      <c r="D25" s="208"/>
      <c r="E25" s="208"/>
      <c r="F25" s="208"/>
      <c r="G25" s="132"/>
      <c r="H25" s="91"/>
      <c r="N25" s="185" t="s">
        <v>176</v>
      </c>
      <c r="T25" s="181"/>
    </row>
    <row r="26" spans="2:20" ht="15.75">
      <c r="B26" s="88"/>
      <c r="C26" s="209" t="s">
        <v>68</v>
      </c>
      <c r="D26" s="208"/>
      <c r="E26" s="208"/>
      <c r="F26" s="208"/>
      <c r="G26" s="132"/>
      <c r="H26" s="91"/>
      <c r="N26" s="185" t="s">
        <v>177</v>
      </c>
      <c r="O26" s="185" t="s">
        <v>92</v>
      </c>
      <c r="T26" s="181"/>
    </row>
    <row r="27" spans="2:20" ht="15.75">
      <c r="B27" s="88"/>
      <c r="C27" s="209"/>
      <c r="D27" s="208"/>
      <c r="E27" s="208"/>
      <c r="F27" s="208"/>
      <c r="G27" s="132"/>
      <c r="H27" s="91"/>
      <c r="N27" s="185" t="s">
        <v>31</v>
      </c>
      <c r="O27" s="185" t="s">
        <v>60</v>
      </c>
      <c r="T27" s="181"/>
    </row>
    <row r="28" spans="2:20" ht="15.75">
      <c r="B28" s="88"/>
      <c r="C28" s="209"/>
      <c r="D28" s="208"/>
      <c r="E28" s="208"/>
      <c r="F28" s="208"/>
      <c r="G28" s="132"/>
      <c r="H28" s="91"/>
      <c r="O28" s="185" t="s">
        <v>61</v>
      </c>
      <c r="T28" s="181"/>
    </row>
    <row r="29" spans="2:20" ht="15.75">
      <c r="B29" s="88"/>
      <c r="C29" s="209" t="s">
        <v>69</v>
      </c>
      <c r="D29" s="208"/>
      <c r="E29" s="208"/>
      <c r="F29" s="208"/>
      <c r="G29" s="132"/>
      <c r="H29" s="91"/>
      <c r="N29" s="185" t="s">
        <v>92</v>
      </c>
      <c r="O29" s="185" t="s">
        <v>62</v>
      </c>
      <c r="T29" s="181"/>
    </row>
    <row r="30" spans="2:20" ht="15.75">
      <c r="B30" s="88"/>
      <c r="C30" s="209"/>
      <c r="D30" s="208"/>
      <c r="E30" s="208"/>
      <c r="F30" s="208"/>
      <c r="G30" s="132"/>
      <c r="H30" s="91"/>
      <c r="N30" s="185" t="s">
        <v>63</v>
      </c>
      <c r="O30" s="185" t="s">
        <v>31</v>
      </c>
      <c r="T30" s="181"/>
    </row>
    <row r="31" spans="2:20" ht="15.75">
      <c r="B31" s="88"/>
      <c r="C31" s="209"/>
      <c r="D31" s="208"/>
      <c r="E31" s="208"/>
      <c r="F31" s="208"/>
      <c r="G31" s="132"/>
      <c r="H31" s="91"/>
      <c r="N31" s="185" t="s">
        <v>60</v>
      </c>
      <c r="O31" s="185" t="s">
        <v>92</v>
      </c>
      <c r="T31" s="181"/>
    </row>
    <row r="32" spans="2:20" ht="15.75">
      <c r="B32" s="88"/>
      <c r="C32" s="165"/>
      <c r="D32" s="208"/>
      <c r="E32" s="208"/>
      <c r="F32" s="208"/>
      <c r="G32" s="166"/>
      <c r="H32" s="91"/>
      <c r="T32" s="181"/>
    </row>
    <row r="33" spans="1:34" ht="15.75">
      <c r="B33" s="88"/>
      <c r="C33" s="165" t="s">
        <v>190</v>
      </c>
      <c r="D33" s="208"/>
      <c r="E33" s="208"/>
      <c r="F33" s="208"/>
      <c r="G33" s="166"/>
      <c r="H33" s="91"/>
      <c r="T33" s="181"/>
    </row>
    <row r="34" spans="1:34" ht="15.75">
      <c r="B34" s="88"/>
      <c r="C34" s="97"/>
      <c r="D34" s="208"/>
      <c r="E34" s="208"/>
      <c r="F34" s="208"/>
      <c r="G34" s="166"/>
      <c r="H34" s="91"/>
      <c r="N34" s="185" t="s">
        <v>61</v>
      </c>
      <c r="O34" s="185" t="s">
        <v>44</v>
      </c>
      <c r="T34" s="181"/>
    </row>
    <row r="35" spans="1:34" ht="15.75">
      <c r="B35" s="88"/>
      <c r="C35" s="170"/>
      <c r="D35" s="208"/>
      <c r="E35" s="208"/>
      <c r="F35" s="208"/>
      <c r="G35" s="169"/>
      <c r="H35" s="91"/>
      <c r="T35" s="181"/>
    </row>
    <row r="36" spans="1:34" ht="15.75">
      <c r="B36" s="88"/>
      <c r="C36" s="170" t="s">
        <v>201</v>
      </c>
      <c r="D36" s="208"/>
      <c r="E36" s="208"/>
      <c r="F36" s="208"/>
      <c r="G36" s="169"/>
      <c r="H36" s="91"/>
      <c r="T36" s="181"/>
    </row>
    <row r="37" spans="1:34" ht="15.75">
      <c r="B37" s="88"/>
      <c r="C37" s="170"/>
      <c r="D37" s="208"/>
      <c r="E37" s="208"/>
      <c r="F37" s="208"/>
      <c r="G37" s="169"/>
      <c r="H37" s="91"/>
      <c r="N37" s="185" t="s">
        <v>61</v>
      </c>
      <c r="O37" s="185" t="s">
        <v>44</v>
      </c>
      <c r="T37" s="181"/>
    </row>
    <row r="38" spans="1:34" ht="15.75">
      <c r="B38" s="88"/>
      <c r="C38" s="165"/>
      <c r="D38" s="165"/>
      <c r="E38" s="165"/>
      <c r="F38" s="165"/>
      <c r="G38" s="165"/>
      <c r="H38" s="91"/>
      <c r="T38" s="181"/>
    </row>
    <row r="39" spans="1:34" ht="21">
      <c r="B39" s="87" t="s">
        <v>203</v>
      </c>
      <c r="C39" s="92"/>
      <c r="D39" s="92"/>
      <c r="E39" s="92"/>
      <c r="F39" s="92"/>
      <c r="G39" s="92"/>
      <c r="H39" s="93"/>
      <c r="N39" s="185" t="s">
        <v>62</v>
      </c>
      <c r="O39" s="185" t="s">
        <v>45</v>
      </c>
      <c r="T39" s="181"/>
    </row>
    <row r="40" spans="1:34" s="5" customFormat="1" ht="15.75">
      <c r="A40" s="9"/>
      <c r="B40" s="98"/>
      <c r="C40" s="90"/>
      <c r="D40" s="90"/>
      <c r="E40" s="90"/>
      <c r="F40" s="90"/>
      <c r="G40" s="90"/>
      <c r="H40" s="91"/>
      <c r="I40" s="9"/>
      <c r="J40" s="9"/>
      <c r="K40" s="8"/>
      <c r="L40" s="8"/>
      <c r="M40" s="8"/>
      <c r="N40" s="185" t="s">
        <v>31</v>
      </c>
      <c r="O40" s="185" t="s">
        <v>46</v>
      </c>
      <c r="P40" s="185"/>
      <c r="Q40" s="185"/>
      <c r="R40" s="185"/>
      <c r="S40" s="185"/>
      <c r="T40" s="18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5" customFormat="1" ht="21">
      <c r="A41" s="9"/>
      <c r="B41" s="98"/>
      <c r="C41" s="130" t="s">
        <v>247</v>
      </c>
      <c r="D41" s="99"/>
      <c r="E41" s="99"/>
      <c r="F41" s="99"/>
      <c r="G41" s="99"/>
      <c r="H41" s="91"/>
      <c r="I41" s="9"/>
      <c r="J41" s="9"/>
      <c r="K41" s="8"/>
      <c r="L41" s="8"/>
      <c r="M41" s="8"/>
      <c r="N41" s="185"/>
      <c r="O41" s="185" t="s">
        <v>47</v>
      </c>
      <c r="P41" s="185"/>
      <c r="Q41" s="185"/>
      <c r="R41" s="185"/>
      <c r="S41" s="185"/>
      <c r="T41" s="18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9.6" customHeight="1">
      <c r="B42" s="98"/>
      <c r="C42" s="100"/>
      <c r="D42" s="101"/>
      <c r="E42" s="101"/>
      <c r="F42" s="102"/>
      <c r="G42" s="102"/>
      <c r="H42" s="103"/>
      <c r="I42" s="10"/>
      <c r="J42" s="10"/>
      <c r="N42" s="184"/>
      <c r="O42" s="185" t="s">
        <v>48</v>
      </c>
      <c r="T42" s="181"/>
    </row>
    <row r="43" spans="1:34" ht="15.75">
      <c r="B43" s="98"/>
      <c r="C43" s="104" t="s">
        <v>28</v>
      </c>
      <c r="D43" s="133"/>
      <c r="E43" s="102"/>
      <c r="F43" s="102"/>
      <c r="G43" s="102"/>
      <c r="H43" s="103"/>
      <c r="I43" s="10"/>
      <c r="J43" s="10"/>
      <c r="N43" s="184"/>
      <c r="O43" s="185" t="s">
        <v>83</v>
      </c>
      <c r="T43" s="181"/>
    </row>
    <row r="44" spans="1:34" ht="9.6" customHeight="1">
      <c r="B44" s="98"/>
      <c r="C44" s="100"/>
      <c r="D44" s="101"/>
      <c r="E44" s="101"/>
      <c r="F44" s="102"/>
      <c r="G44" s="102"/>
      <c r="H44" s="103"/>
      <c r="I44" s="10"/>
      <c r="J44" s="10"/>
      <c r="T44" s="181"/>
    </row>
    <row r="45" spans="1:34" ht="65.099999999999994" customHeight="1">
      <c r="B45" s="98"/>
      <c r="C45" s="168" t="s">
        <v>187</v>
      </c>
      <c r="D45" s="231"/>
      <c r="E45" s="231"/>
      <c r="F45" s="231"/>
      <c r="G45" s="102"/>
      <c r="H45" s="103"/>
      <c r="I45" s="10"/>
      <c r="J45" s="10"/>
      <c r="T45" s="181"/>
    </row>
    <row r="46" spans="1:34" ht="9.6" customHeight="1">
      <c r="B46" s="98"/>
      <c r="C46" s="100"/>
      <c r="D46" s="101"/>
      <c r="E46" s="101"/>
      <c r="F46" s="102"/>
      <c r="G46" s="102"/>
      <c r="H46" s="103"/>
      <c r="I46" s="10"/>
      <c r="J46" s="10"/>
      <c r="T46" s="181"/>
    </row>
    <row r="47" spans="1:34" ht="9.6" customHeight="1">
      <c r="B47" s="98"/>
      <c r="C47" s="100"/>
      <c r="D47" s="101"/>
      <c r="E47" s="101"/>
      <c r="F47" s="102"/>
      <c r="G47" s="102"/>
      <c r="H47" s="103"/>
      <c r="I47" s="10"/>
      <c r="J47" s="10"/>
      <c r="T47" s="181"/>
    </row>
    <row r="48" spans="1:34" ht="15.75">
      <c r="B48" s="98"/>
      <c r="C48" s="105" t="s">
        <v>0</v>
      </c>
      <c r="D48" s="134"/>
      <c r="E48" s="104" t="s">
        <v>82</v>
      </c>
      <c r="F48" s="102"/>
      <c r="G48" s="102"/>
      <c r="H48" s="103"/>
      <c r="I48" s="10"/>
      <c r="J48" s="10"/>
      <c r="T48" s="181"/>
    </row>
    <row r="49" spans="1:20" s="2" customFormat="1" ht="9.6" customHeight="1">
      <c r="A49" s="13"/>
      <c r="B49" s="98"/>
      <c r="C49" s="100"/>
      <c r="D49" s="101"/>
      <c r="E49" s="101"/>
      <c r="F49" s="100"/>
      <c r="G49" s="101"/>
      <c r="H49" s="103"/>
      <c r="I49" s="11"/>
      <c r="J49" s="11"/>
      <c r="K49" s="16"/>
      <c r="L49" s="16"/>
      <c r="M49" s="16"/>
      <c r="N49" s="185"/>
      <c r="O49" s="187"/>
      <c r="P49" s="187"/>
      <c r="Q49" s="187"/>
      <c r="R49" s="187"/>
      <c r="S49" s="187"/>
      <c r="T49" s="182"/>
    </row>
    <row r="50" spans="1:20" ht="15.75">
      <c r="B50" s="98"/>
      <c r="C50" s="104" t="s">
        <v>1</v>
      </c>
      <c r="D50" s="223" t="s">
        <v>92</v>
      </c>
      <c r="E50" s="224"/>
      <c r="F50" s="106"/>
      <c r="G50" s="102"/>
      <c r="H50" s="103"/>
      <c r="I50" s="10"/>
      <c r="J50" s="10"/>
      <c r="T50" s="181"/>
    </row>
    <row r="51" spans="1:20" ht="15.75">
      <c r="B51" s="98"/>
      <c r="C51" s="104"/>
      <c r="D51" s="104"/>
      <c r="E51" s="104"/>
      <c r="F51" s="106"/>
      <c r="G51" s="102"/>
      <c r="H51" s="103"/>
      <c r="I51" s="10"/>
      <c r="J51" s="10"/>
      <c r="N51" s="187"/>
      <c r="T51" s="181"/>
    </row>
    <row r="52" spans="1:20" ht="15.75">
      <c r="B52" s="98"/>
      <c r="C52" s="143" t="s">
        <v>156</v>
      </c>
      <c r="D52" s="203"/>
      <c r="E52" s="204"/>
      <c r="F52" s="205"/>
      <c r="G52" s="104" t="s">
        <v>58</v>
      </c>
      <c r="H52" s="103"/>
      <c r="I52" s="10"/>
      <c r="J52" s="10"/>
      <c r="T52" s="181"/>
    </row>
    <row r="53" spans="1:20" ht="18.95" customHeight="1">
      <c r="B53" s="98"/>
      <c r="C53" s="143" t="s">
        <v>191</v>
      </c>
      <c r="D53" s="203"/>
      <c r="E53" s="204"/>
      <c r="F53" s="205"/>
      <c r="G53" s="104" t="s">
        <v>58</v>
      </c>
      <c r="H53" s="103"/>
      <c r="I53" s="10"/>
      <c r="J53" s="10"/>
      <c r="T53" s="181"/>
    </row>
    <row r="54" spans="1:20" ht="9.6" customHeight="1">
      <c r="B54" s="98"/>
      <c r="C54" s="107"/>
      <c r="D54" s="108"/>
      <c r="E54" s="101"/>
      <c r="F54" s="106"/>
      <c r="G54" s="108"/>
      <c r="H54" s="109"/>
      <c r="I54" s="10"/>
      <c r="J54" s="10"/>
      <c r="T54" s="181"/>
    </row>
    <row r="55" spans="1:20" ht="15.75">
      <c r="B55" s="98"/>
      <c r="C55" s="104" t="s">
        <v>57</v>
      </c>
      <c r="D55" s="133"/>
      <c r="E55" s="104" t="s">
        <v>107</v>
      </c>
      <c r="F55" s="104"/>
      <c r="G55" s="102"/>
      <c r="H55" s="103"/>
      <c r="I55" s="10"/>
      <c r="J55" s="10"/>
      <c r="T55" s="181"/>
    </row>
    <row r="56" spans="1:20" ht="9.6" customHeight="1">
      <c r="B56" s="98"/>
      <c r="C56" s="107"/>
      <c r="D56" s="108"/>
      <c r="E56" s="101"/>
      <c r="F56" s="108"/>
      <c r="G56" s="108"/>
      <c r="H56" s="109"/>
      <c r="I56" s="10"/>
      <c r="J56" s="10"/>
      <c r="T56" s="181"/>
    </row>
    <row r="57" spans="1:20" ht="15.6" customHeight="1">
      <c r="B57" s="98"/>
      <c r="C57" s="104" t="s">
        <v>139</v>
      </c>
      <c r="D57" s="195" t="s">
        <v>92</v>
      </c>
      <c r="E57" s="196"/>
      <c r="F57" s="108"/>
      <c r="G57" s="108"/>
      <c r="H57" s="91"/>
      <c r="I57" s="10"/>
      <c r="J57" s="10"/>
      <c r="T57" s="181"/>
    </row>
    <row r="58" spans="1:20" ht="4.7" customHeight="1">
      <c r="B58" s="98"/>
      <c r="C58" s="107"/>
      <c r="D58" s="108"/>
      <c r="E58" s="101"/>
      <c r="F58" s="108"/>
      <c r="G58" s="108"/>
      <c r="H58" s="109"/>
      <c r="I58" s="10"/>
      <c r="J58" s="10"/>
      <c r="T58" s="181"/>
    </row>
    <row r="59" spans="1:20" ht="15.75">
      <c r="B59" s="98"/>
      <c r="C59" s="110" t="s">
        <v>91</v>
      </c>
      <c r="D59" s="189"/>
      <c r="E59" s="194"/>
      <c r="F59" s="190"/>
      <c r="G59" s="106" t="s">
        <v>58</v>
      </c>
      <c r="H59" s="109"/>
      <c r="I59" s="10"/>
      <c r="J59" s="10"/>
      <c r="N59" s="184"/>
      <c r="T59" s="181"/>
    </row>
    <row r="60" spans="1:20" ht="9.6" customHeight="1">
      <c r="B60" s="98"/>
      <c r="C60" s="104"/>
      <c r="D60" s="100"/>
      <c r="E60" s="104"/>
      <c r="F60" s="104"/>
      <c r="G60" s="104"/>
      <c r="H60" s="111"/>
      <c r="I60" s="10"/>
      <c r="J60" s="10"/>
      <c r="N60" s="184"/>
      <c r="T60" s="181"/>
    </row>
    <row r="61" spans="1:20" ht="15.75">
      <c r="B61" s="98"/>
      <c r="C61" s="104" t="s">
        <v>179</v>
      </c>
      <c r="D61" s="135" t="s">
        <v>92</v>
      </c>
      <c r="E61" s="104"/>
      <c r="F61" s="104"/>
      <c r="G61" s="104"/>
      <c r="H61" s="111"/>
      <c r="I61" s="10"/>
      <c r="J61" s="10"/>
      <c r="N61" s="184"/>
      <c r="T61" s="181"/>
    </row>
    <row r="62" spans="1:20" ht="4.7" customHeight="1">
      <c r="B62" s="98"/>
      <c r="C62" s="107"/>
      <c r="D62" s="108"/>
      <c r="E62" s="101"/>
      <c r="F62" s="108"/>
      <c r="G62" s="108"/>
      <c r="H62" s="109"/>
      <c r="I62" s="10"/>
      <c r="J62" s="10"/>
      <c r="N62" s="184"/>
      <c r="T62" s="181"/>
    </row>
    <row r="63" spans="1:20" ht="15.75">
      <c r="B63" s="98"/>
      <c r="C63" s="110" t="s">
        <v>91</v>
      </c>
      <c r="D63" s="189"/>
      <c r="E63" s="194"/>
      <c r="F63" s="190"/>
      <c r="G63" s="106" t="s">
        <v>58</v>
      </c>
      <c r="H63" s="103"/>
      <c r="I63" s="10"/>
      <c r="J63" s="10"/>
      <c r="N63" s="184"/>
      <c r="T63" s="181"/>
    </row>
    <row r="64" spans="1:20" ht="9.6" customHeight="1">
      <c r="B64" s="98"/>
      <c r="C64" s="107"/>
      <c r="D64" s="108"/>
      <c r="E64" s="101"/>
      <c r="F64" s="108"/>
      <c r="G64" s="108"/>
      <c r="H64" s="109"/>
      <c r="I64" s="10"/>
      <c r="J64" s="10"/>
      <c r="N64" s="184"/>
      <c r="T64" s="181"/>
    </row>
    <row r="65" spans="2:20" ht="15.75">
      <c r="B65" s="98"/>
      <c r="C65" s="104" t="s">
        <v>70</v>
      </c>
      <c r="D65" s="135" t="s">
        <v>92</v>
      </c>
      <c r="E65" s="102"/>
      <c r="F65" s="102"/>
      <c r="G65" s="102"/>
      <c r="H65" s="103"/>
      <c r="I65" s="10"/>
      <c r="J65" s="10"/>
      <c r="N65" s="184"/>
      <c r="T65" s="181"/>
    </row>
    <row r="66" spans="2:20" ht="4.7" customHeight="1">
      <c r="B66" s="98"/>
      <c r="C66" s="107"/>
      <c r="D66" s="108"/>
      <c r="E66" s="101"/>
      <c r="F66" s="108"/>
      <c r="G66" s="108"/>
      <c r="H66" s="109"/>
      <c r="I66" s="10"/>
      <c r="J66" s="10"/>
      <c r="T66" s="181"/>
    </row>
    <row r="67" spans="2:20" ht="15.75">
      <c r="B67" s="98"/>
      <c r="C67" s="110" t="s">
        <v>91</v>
      </c>
      <c r="D67" s="189"/>
      <c r="E67" s="194"/>
      <c r="F67" s="190"/>
      <c r="G67" s="106" t="s">
        <v>58</v>
      </c>
      <c r="H67" s="103"/>
      <c r="I67" s="10"/>
      <c r="J67" s="10"/>
      <c r="N67" s="184"/>
      <c r="T67" s="181"/>
    </row>
    <row r="68" spans="2:20" ht="9.6" customHeight="1">
      <c r="B68" s="98"/>
      <c r="C68" s="107"/>
      <c r="D68" s="108"/>
      <c r="E68" s="101"/>
      <c r="F68" s="108"/>
      <c r="G68" s="108"/>
      <c r="H68" s="109"/>
      <c r="I68" s="10"/>
      <c r="J68" s="10"/>
      <c r="N68" s="184"/>
      <c r="T68" s="181"/>
    </row>
    <row r="69" spans="2:20" ht="15.75">
      <c r="B69" s="98"/>
      <c r="C69" s="104" t="s">
        <v>94</v>
      </c>
      <c r="D69" s="180"/>
      <c r="E69" s="104" t="s">
        <v>76</v>
      </c>
      <c r="F69" s="102"/>
      <c r="G69" s="102"/>
      <c r="H69" s="103"/>
      <c r="I69" s="10"/>
      <c r="J69" s="10"/>
      <c r="N69" s="184"/>
      <c r="T69" s="181"/>
    </row>
    <row r="70" spans="2:20" ht="9.6" customHeight="1">
      <c r="B70" s="98"/>
      <c r="C70" s="107"/>
      <c r="D70" s="108"/>
      <c r="E70" s="101"/>
      <c r="F70" s="108"/>
      <c r="G70" s="108"/>
      <c r="H70" s="109"/>
      <c r="I70" s="10"/>
      <c r="J70" s="10"/>
      <c r="T70" s="181"/>
    </row>
    <row r="71" spans="2:20" ht="15" customHeight="1">
      <c r="B71" s="98"/>
      <c r="C71" s="104" t="s">
        <v>93</v>
      </c>
      <c r="D71" s="135" t="s">
        <v>92</v>
      </c>
      <c r="E71" s="102"/>
      <c r="F71" s="102"/>
      <c r="G71" s="102"/>
      <c r="H71" s="103"/>
      <c r="I71" s="10"/>
      <c r="J71" s="10"/>
      <c r="T71" s="181"/>
    </row>
    <row r="72" spans="2:20" ht="4.7" customHeight="1">
      <c r="B72" s="98"/>
      <c r="C72" s="107"/>
      <c r="D72" s="108"/>
      <c r="E72" s="101"/>
      <c r="F72" s="108"/>
      <c r="G72" s="108"/>
      <c r="H72" s="109"/>
      <c r="I72" s="10"/>
      <c r="J72" s="10"/>
      <c r="T72" s="181"/>
    </row>
    <row r="73" spans="2:20" ht="15" customHeight="1">
      <c r="B73" s="98"/>
      <c r="C73" s="110" t="s">
        <v>91</v>
      </c>
      <c r="D73" s="189"/>
      <c r="E73" s="194"/>
      <c r="F73" s="190"/>
      <c r="G73" s="106" t="s">
        <v>58</v>
      </c>
      <c r="H73" s="103"/>
      <c r="I73" s="10"/>
      <c r="J73" s="10"/>
      <c r="T73" s="181"/>
    </row>
    <row r="74" spans="2:20" ht="9.6" customHeight="1">
      <c r="B74" s="98"/>
      <c r="C74" s="107"/>
      <c r="D74" s="108"/>
      <c r="E74" s="101"/>
      <c r="F74" s="108"/>
      <c r="G74" s="108"/>
      <c r="H74" s="109"/>
      <c r="I74" s="10"/>
      <c r="J74" s="10"/>
      <c r="N74" s="184"/>
      <c r="T74" s="181"/>
    </row>
    <row r="75" spans="2:20" ht="15.75">
      <c r="B75" s="98"/>
      <c r="C75" s="104" t="s">
        <v>71</v>
      </c>
      <c r="D75" s="133"/>
      <c r="E75" s="104" t="s">
        <v>77</v>
      </c>
      <c r="F75" s="102"/>
      <c r="G75" s="102"/>
      <c r="H75" s="103"/>
      <c r="I75" s="10"/>
      <c r="J75" s="10"/>
      <c r="T75" s="181"/>
    </row>
    <row r="76" spans="2:20" ht="9.6" customHeight="1">
      <c r="B76" s="98"/>
      <c r="C76" s="107"/>
      <c r="D76" s="108"/>
      <c r="E76" s="101"/>
      <c r="F76" s="108"/>
      <c r="G76" s="108"/>
      <c r="H76" s="109"/>
      <c r="I76" s="10"/>
      <c r="J76" s="10"/>
      <c r="T76" s="181"/>
    </row>
    <row r="77" spans="2:20" ht="28.35" customHeight="1">
      <c r="B77" s="112"/>
      <c r="C77" s="105" t="s">
        <v>49</v>
      </c>
      <c r="D77" s="133" t="s">
        <v>92</v>
      </c>
      <c r="E77" s="113"/>
      <c r="F77" s="113"/>
      <c r="G77" s="113"/>
      <c r="H77" s="114"/>
      <c r="I77" s="10"/>
      <c r="J77" s="10"/>
      <c r="T77" s="181"/>
    </row>
    <row r="78" spans="2:20" ht="9.6" customHeight="1">
      <c r="B78" s="98"/>
      <c r="C78" s="107"/>
      <c r="D78" s="108"/>
      <c r="E78" s="101"/>
      <c r="F78" s="115"/>
      <c r="G78" s="108"/>
      <c r="H78" s="109"/>
      <c r="I78" s="10"/>
      <c r="J78" s="10"/>
      <c r="T78" s="181"/>
    </row>
    <row r="79" spans="2:20" ht="31.5">
      <c r="B79" s="112"/>
      <c r="C79" s="105" t="s">
        <v>3</v>
      </c>
      <c r="D79" s="133"/>
      <c r="E79" s="105" t="s">
        <v>106</v>
      </c>
      <c r="F79" s="113"/>
      <c r="G79" s="113"/>
      <c r="H79" s="114"/>
      <c r="I79" s="10"/>
      <c r="J79" s="10"/>
      <c r="T79" s="181"/>
    </row>
    <row r="80" spans="2:20" ht="15.75">
      <c r="B80" s="112"/>
      <c r="C80" s="146" t="s">
        <v>166</v>
      </c>
      <c r="D80" s="105"/>
      <c r="E80" s="105"/>
      <c r="F80" s="113"/>
      <c r="G80" s="113"/>
      <c r="H80" s="114"/>
      <c r="I80" s="10"/>
      <c r="J80" s="10"/>
      <c r="T80" s="181"/>
    </row>
    <row r="81" spans="2:20" ht="9.6" customHeight="1">
      <c r="B81" s="98"/>
      <c r="C81" s="107"/>
      <c r="D81" s="108"/>
      <c r="E81" s="101"/>
      <c r="F81" s="108"/>
      <c r="G81" s="108"/>
      <c r="H81" s="109"/>
      <c r="I81" s="10"/>
      <c r="J81" s="10"/>
      <c r="T81" s="181"/>
    </row>
    <row r="82" spans="2:20" ht="15" customHeight="1">
      <c r="B82" s="98"/>
      <c r="C82" s="104" t="s">
        <v>4</v>
      </c>
      <c r="D82" s="136"/>
      <c r="E82" s="116" t="s">
        <v>73</v>
      </c>
      <c r="F82" s="102"/>
      <c r="G82" s="102"/>
      <c r="H82" s="103"/>
      <c r="I82" s="10"/>
      <c r="J82" s="10"/>
      <c r="T82" s="181"/>
    </row>
    <row r="83" spans="2:20" ht="9.6" customHeight="1">
      <c r="B83" s="98"/>
      <c r="C83" s="107"/>
      <c r="D83" s="108"/>
      <c r="E83" s="101"/>
      <c r="F83" s="108"/>
      <c r="G83" s="108"/>
      <c r="H83" s="109"/>
      <c r="I83" s="10"/>
      <c r="J83" s="10"/>
    </row>
    <row r="84" spans="2:20" ht="21">
      <c r="B84" s="98"/>
      <c r="C84" s="131" t="s">
        <v>204</v>
      </c>
      <c r="D84" s="117"/>
      <c r="E84" s="118"/>
      <c r="F84" s="117"/>
      <c r="G84" s="117"/>
      <c r="H84" s="91"/>
      <c r="I84" s="10"/>
      <c r="J84" s="10"/>
    </row>
    <row r="85" spans="2:20" ht="15.75">
      <c r="B85" s="98"/>
      <c r="C85" s="104"/>
      <c r="D85" s="119"/>
      <c r="E85" s="104"/>
      <c r="F85" s="102"/>
      <c r="G85" s="102"/>
      <c r="H85" s="103"/>
      <c r="I85" s="10"/>
      <c r="J85" s="10"/>
    </row>
    <row r="86" spans="2:20" ht="35.450000000000003" customHeight="1">
      <c r="B86" s="98"/>
      <c r="C86" s="105" t="s">
        <v>132</v>
      </c>
      <c r="D86" s="137"/>
      <c r="E86" s="105" t="s">
        <v>82</v>
      </c>
      <c r="F86" s="90"/>
      <c r="G86" s="90"/>
      <c r="H86" s="91"/>
      <c r="I86" s="10"/>
      <c r="J86" s="10"/>
    </row>
    <row r="87" spans="2:20" ht="9.6" customHeight="1">
      <c r="B87" s="98"/>
      <c r="C87" s="107"/>
      <c r="D87" s="108"/>
      <c r="E87" s="101"/>
      <c r="F87" s="108"/>
      <c r="G87" s="108"/>
      <c r="H87" s="109"/>
      <c r="I87" s="10"/>
      <c r="J87" s="10"/>
    </row>
    <row r="88" spans="2:20" ht="36" customHeight="1">
      <c r="B88" s="98"/>
      <c r="C88" s="121" t="s">
        <v>188</v>
      </c>
      <c r="D88" s="108"/>
      <c r="E88" s="101"/>
      <c r="F88" s="108"/>
      <c r="G88" s="108"/>
      <c r="H88" s="109"/>
      <c r="I88" s="10"/>
      <c r="J88" s="10"/>
    </row>
    <row r="89" spans="2:20" ht="60" customHeight="1">
      <c r="B89" s="98"/>
      <c r="C89" s="121" t="s">
        <v>189</v>
      </c>
      <c r="D89" s="233"/>
      <c r="E89" s="233"/>
      <c r="F89" s="233"/>
      <c r="G89" s="108"/>
      <c r="H89" s="109"/>
      <c r="I89" s="10"/>
      <c r="J89" s="10"/>
    </row>
    <row r="90" spans="2:20" ht="9" customHeight="1">
      <c r="B90" s="98"/>
      <c r="C90" s="107"/>
      <c r="D90" s="108"/>
      <c r="E90" s="101"/>
      <c r="F90" s="108"/>
      <c r="G90" s="108"/>
      <c r="H90" s="109"/>
      <c r="I90" s="10"/>
      <c r="J90" s="10"/>
    </row>
    <row r="91" spans="2:20" ht="15" customHeight="1">
      <c r="B91" s="98"/>
      <c r="C91" s="105" t="s">
        <v>74</v>
      </c>
      <c r="D91" s="197" t="s">
        <v>92</v>
      </c>
      <c r="E91" s="198"/>
      <c r="F91" s="106"/>
      <c r="G91" s="90"/>
      <c r="H91" s="91"/>
      <c r="I91" s="10"/>
      <c r="J91" s="10"/>
    </row>
    <row r="92" spans="2:20" ht="15" customHeight="1">
      <c r="B92" s="98"/>
      <c r="C92" s="105"/>
      <c r="D92" s="105"/>
      <c r="E92" s="105"/>
      <c r="F92" s="106"/>
      <c r="G92" s="90"/>
      <c r="H92" s="91"/>
      <c r="I92" s="10"/>
      <c r="J92" s="10"/>
    </row>
    <row r="93" spans="2:20" ht="15" customHeight="1">
      <c r="B93" s="98"/>
      <c r="C93" s="143" t="s">
        <v>156</v>
      </c>
      <c r="D93" s="197"/>
      <c r="E93" s="202"/>
      <c r="F93" s="198"/>
      <c r="G93" s="106" t="s">
        <v>58</v>
      </c>
      <c r="H93" s="91"/>
      <c r="I93" s="10"/>
      <c r="J93" s="10"/>
    </row>
    <row r="94" spans="2:20" ht="15" customHeight="1">
      <c r="B94" s="98"/>
      <c r="C94" s="143" t="s">
        <v>159</v>
      </c>
      <c r="D94" s="197"/>
      <c r="E94" s="202"/>
      <c r="F94" s="198"/>
      <c r="G94" s="106" t="s">
        <v>58</v>
      </c>
      <c r="H94" s="91"/>
      <c r="I94" s="10"/>
      <c r="J94" s="10"/>
    </row>
    <row r="95" spans="2:20" ht="9.6" customHeight="1">
      <c r="B95" s="98"/>
      <c r="C95" s="107"/>
      <c r="D95" s="108"/>
      <c r="E95" s="101"/>
      <c r="F95" s="108"/>
      <c r="G95" s="108"/>
      <c r="H95" s="109"/>
      <c r="I95" s="10"/>
      <c r="J95" s="10"/>
    </row>
    <row r="96" spans="2:20" ht="31.7" customHeight="1">
      <c r="B96" s="98"/>
      <c r="C96" s="105" t="s">
        <v>180</v>
      </c>
      <c r="D96" s="133" t="s">
        <v>92</v>
      </c>
      <c r="E96" s="120" t="s">
        <v>32</v>
      </c>
      <c r="F96" s="90"/>
      <c r="G96" s="90"/>
      <c r="H96" s="91"/>
      <c r="I96" s="10"/>
      <c r="J96" s="10"/>
    </row>
    <row r="97" spans="2:15" ht="4.7" customHeight="1">
      <c r="B97" s="98"/>
      <c r="C97" s="107"/>
      <c r="D97" s="108"/>
      <c r="E97" s="101"/>
      <c r="F97" s="108"/>
      <c r="G97" s="108"/>
      <c r="H97" s="109"/>
      <c r="I97" s="10"/>
      <c r="J97" s="10"/>
    </row>
    <row r="98" spans="2:15" ht="15.75">
      <c r="B98" s="98"/>
      <c r="C98" s="110" t="s">
        <v>109</v>
      </c>
      <c r="D98" s="199"/>
      <c r="E98" s="200"/>
      <c r="F98" s="201"/>
      <c r="G98" s="106" t="s">
        <v>105</v>
      </c>
      <c r="H98" s="91"/>
      <c r="I98" s="10"/>
      <c r="J98" s="10"/>
    </row>
    <row r="99" spans="2:15" ht="9.6" customHeight="1">
      <c r="B99" s="98"/>
      <c r="C99" s="107"/>
      <c r="D99" s="108"/>
      <c r="E99" s="101"/>
      <c r="F99" s="108"/>
      <c r="G99" s="108"/>
      <c r="H99" s="109"/>
      <c r="I99" s="10"/>
      <c r="J99" s="10"/>
    </row>
    <row r="100" spans="2:15" ht="15.75">
      <c r="B100" s="98"/>
      <c r="C100" s="104" t="s">
        <v>75</v>
      </c>
      <c r="D100" s="135" t="s">
        <v>92</v>
      </c>
      <c r="E100" s="102"/>
      <c r="F100" s="102"/>
      <c r="G100" s="102"/>
      <c r="H100" s="103"/>
    </row>
    <row r="101" spans="2:15" ht="4.7" customHeight="1">
      <c r="B101" s="98"/>
      <c r="C101" s="107"/>
      <c r="D101" s="108"/>
      <c r="E101" s="101"/>
      <c r="F101" s="108"/>
      <c r="G101" s="108"/>
      <c r="H101" s="109"/>
      <c r="I101" s="10"/>
      <c r="J101" s="10"/>
    </row>
    <row r="102" spans="2:15" ht="15.75">
      <c r="B102" s="98"/>
      <c r="C102" s="110" t="s">
        <v>91</v>
      </c>
      <c r="D102" s="197"/>
      <c r="E102" s="202"/>
      <c r="F102" s="198"/>
      <c r="G102" s="106" t="s">
        <v>58</v>
      </c>
      <c r="H102" s="103"/>
      <c r="I102" s="10"/>
      <c r="J102" s="10"/>
    </row>
    <row r="103" spans="2:15" ht="9.6" customHeight="1">
      <c r="B103" s="98"/>
      <c r="C103" s="107"/>
      <c r="D103" s="108"/>
      <c r="E103" s="101"/>
      <c r="F103" s="108"/>
      <c r="G103" s="108"/>
      <c r="H103" s="109"/>
      <c r="I103" s="10"/>
      <c r="J103" s="10"/>
      <c r="N103" s="184"/>
    </row>
    <row r="104" spans="2:15" ht="15.75">
      <c r="B104" s="98"/>
      <c r="C104" s="105" t="s">
        <v>2</v>
      </c>
      <c r="D104" s="180"/>
      <c r="E104" s="104" t="s">
        <v>76</v>
      </c>
      <c r="F104" s="90"/>
      <c r="G104" s="90"/>
      <c r="H104" s="91"/>
      <c r="I104" s="10"/>
      <c r="J104" s="10"/>
      <c r="N104" s="184"/>
    </row>
    <row r="105" spans="2:15" ht="9.6" customHeight="1">
      <c r="B105" s="98"/>
      <c r="C105" s="105"/>
      <c r="D105" s="115"/>
      <c r="E105" s="90"/>
      <c r="F105" s="90"/>
      <c r="G105" s="90"/>
      <c r="H105" s="91"/>
      <c r="I105" s="10"/>
      <c r="J105" s="10"/>
    </row>
    <row r="106" spans="2:15" ht="15" customHeight="1">
      <c r="B106" s="98"/>
      <c r="C106" s="105" t="s">
        <v>26</v>
      </c>
      <c r="D106" s="135" t="s">
        <v>92</v>
      </c>
      <c r="E106" s="102"/>
      <c r="F106" s="102"/>
      <c r="G106" s="102"/>
      <c r="H106" s="91"/>
      <c r="I106" s="10"/>
      <c r="J106" s="10"/>
    </row>
    <row r="107" spans="2:15" ht="4.7" customHeight="1">
      <c r="B107" s="98"/>
      <c r="C107" s="107"/>
      <c r="D107" s="108"/>
      <c r="E107" s="101"/>
      <c r="F107" s="108"/>
      <c r="G107" s="108"/>
      <c r="H107" s="109"/>
      <c r="I107" s="10"/>
      <c r="J107" s="10"/>
    </row>
    <row r="108" spans="2:15" ht="15" customHeight="1">
      <c r="B108" s="98"/>
      <c r="C108" s="110" t="s">
        <v>91</v>
      </c>
      <c r="D108" s="197"/>
      <c r="E108" s="202"/>
      <c r="F108" s="198"/>
      <c r="G108" s="106" t="s">
        <v>95</v>
      </c>
      <c r="H108" s="91"/>
      <c r="I108" s="10"/>
      <c r="J108" s="10"/>
    </row>
    <row r="109" spans="2:15" ht="9.6" customHeight="1">
      <c r="B109" s="98"/>
      <c r="C109" s="107"/>
      <c r="D109" s="108"/>
      <c r="E109" s="101"/>
      <c r="F109" s="108"/>
      <c r="G109" s="108"/>
      <c r="H109" s="109"/>
      <c r="I109" s="10"/>
      <c r="J109" s="10"/>
      <c r="N109" s="184"/>
    </row>
    <row r="110" spans="2:15" ht="21">
      <c r="B110" s="87" t="s">
        <v>206</v>
      </c>
      <c r="C110" s="92"/>
      <c r="D110" s="92"/>
      <c r="E110" s="92"/>
      <c r="F110" s="92"/>
      <c r="G110" s="92"/>
      <c r="H110" s="93"/>
      <c r="N110" s="185" t="s">
        <v>62</v>
      </c>
      <c r="O110" s="185" t="s">
        <v>45</v>
      </c>
    </row>
    <row r="111" spans="2:15" ht="9.6" customHeight="1">
      <c r="B111" s="98"/>
      <c r="C111" s="100"/>
      <c r="D111" s="101"/>
      <c r="E111" s="101"/>
      <c r="F111" s="102"/>
      <c r="G111" s="102"/>
      <c r="H111" s="103"/>
      <c r="I111" s="10"/>
      <c r="J111" s="10"/>
      <c r="N111" s="184"/>
      <c r="O111" s="185" t="s">
        <v>48</v>
      </c>
    </row>
    <row r="112" spans="2:15" ht="15.75">
      <c r="B112" s="98"/>
      <c r="C112" s="104" t="s">
        <v>210</v>
      </c>
      <c r="D112" s="232"/>
      <c r="E112" s="230"/>
      <c r="F112" s="230"/>
      <c r="G112" s="102"/>
      <c r="H112" s="103"/>
      <c r="I112" s="10"/>
      <c r="J112" s="10"/>
      <c r="N112" s="184"/>
      <c r="O112" s="185" t="s">
        <v>83</v>
      </c>
    </row>
    <row r="113" spans="2:15" ht="9.6" customHeight="1">
      <c r="B113" s="98"/>
      <c r="C113" s="100"/>
      <c r="D113" s="101"/>
      <c r="E113" s="101"/>
      <c r="F113" s="102"/>
      <c r="G113" s="102"/>
      <c r="H113" s="103"/>
      <c r="I113" s="10"/>
      <c r="J113" s="10"/>
    </row>
    <row r="114" spans="2:15" ht="65.099999999999994" customHeight="1">
      <c r="B114" s="98"/>
      <c r="C114" s="168" t="s">
        <v>207</v>
      </c>
      <c r="D114" s="231"/>
      <c r="E114" s="231"/>
      <c r="F114" s="231"/>
      <c r="G114" s="102"/>
      <c r="H114" s="103"/>
      <c r="I114" s="10"/>
      <c r="J114" s="10"/>
    </row>
    <row r="115" spans="2:15" ht="9.6" customHeight="1">
      <c r="B115" s="98"/>
      <c r="C115" s="100"/>
      <c r="D115" s="101"/>
      <c r="E115" s="101"/>
      <c r="F115" s="102"/>
      <c r="G115" s="102"/>
      <c r="H115" s="103"/>
      <c r="I115" s="10"/>
      <c r="J115" s="10"/>
      <c r="N115" s="184"/>
      <c r="O115" s="185" t="s">
        <v>48</v>
      </c>
    </row>
    <row r="116" spans="2:15" ht="15.75">
      <c r="B116" s="98"/>
      <c r="C116" s="104" t="s">
        <v>208</v>
      </c>
      <c r="D116" s="180"/>
      <c r="E116" s="104" t="s">
        <v>209</v>
      </c>
      <c r="F116" s="102"/>
      <c r="G116" s="102"/>
      <c r="H116" s="103"/>
      <c r="I116" s="10"/>
      <c r="J116" s="10"/>
      <c r="N116" s="184"/>
      <c r="O116" s="185" t="s">
        <v>83</v>
      </c>
    </row>
    <row r="117" spans="2:15" ht="9.6" customHeight="1">
      <c r="B117" s="98"/>
      <c r="C117" s="100"/>
      <c r="D117" s="101"/>
      <c r="E117" s="101"/>
      <c r="F117" s="102"/>
      <c r="G117" s="102"/>
      <c r="H117" s="103"/>
      <c r="I117" s="10"/>
      <c r="J117" s="10"/>
    </row>
    <row r="118" spans="2:15" ht="21">
      <c r="B118" s="87" t="s">
        <v>211</v>
      </c>
      <c r="C118" s="92"/>
      <c r="D118" s="92"/>
      <c r="E118" s="92"/>
      <c r="F118" s="92"/>
      <c r="G118" s="92"/>
      <c r="H118" s="93"/>
      <c r="N118" s="185" t="s">
        <v>62</v>
      </c>
      <c r="O118" s="185" t="s">
        <v>45</v>
      </c>
    </row>
    <row r="119" spans="2:15" ht="9.6" customHeight="1">
      <c r="B119" s="98"/>
      <c r="C119" s="100"/>
      <c r="D119" s="101"/>
      <c r="E119" s="101"/>
      <c r="F119" s="102"/>
      <c r="G119" s="102"/>
      <c r="H119" s="103"/>
      <c r="I119" s="10"/>
      <c r="J119" s="10"/>
      <c r="N119" s="184"/>
      <c r="O119" s="185" t="s">
        <v>48</v>
      </c>
    </row>
    <row r="120" spans="2:15" ht="15.75">
      <c r="B120" s="98"/>
      <c r="C120" s="104" t="s">
        <v>212</v>
      </c>
      <c r="D120" s="171" t="s">
        <v>92</v>
      </c>
      <c r="E120" s="102"/>
      <c r="F120" s="102"/>
      <c r="G120" s="102"/>
      <c r="H120" s="103"/>
      <c r="I120" s="10"/>
      <c r="J120" s="10"/>
      <c r="N120" s="184"/>
      <c r="O120" s="185" t="s">
        <v>83</v>
      </c>
    </row>
    <row r="121" spans="2:15" ht="9.6" customHeight="1">
      <c r="B121" s="98"/>
      <c r="C121" s="100"/>
      <c r="D121" s="101"/>
      <c r="E121" s="101"/>
      <c r="F121" s="102"/>
      <c r="G121" s="102"/>
      <c r="H121" s="103"/>
      <c r="I121" s="10"/>
      <c r="J121" s="10"/>
    </row>
    <row r="122" spans="2:15" ht="65.099999999999994" customHeight="1">
      <c r="B122" s="98"/>
      <c r="C122" s="168" t="s">
        <v>213</v>
      </c>
      <c r="D122" s="231"/>
      <c r="E122" s="231"/>
      <c r="F122" s="231"/>
      <c r="G122" s="102"/>
      <c r="H122" s="103"/>
      <c r="I122" s="10"/>
      <c r="J122" s="10"/>
    </row>
    <row r="123" spans="2:15" ht="9.6" customHeight="1">
      <c r="B123" s="98"/>
      <c r="C123" s="100"/>
      <c r="D123" s="101"/>
      <c r="E123" s="101"/>
      <c r="F123" s="102"/>
      <c r="G123" s="102"/>
      <c r="H123" s="103"/>
      <c r="I123" s="10"/>
      <c r="J123" s="10"/>
      <c r="N123" s="184"/>
      <c r="O123" s="185" t="s">
        <v>48</v>
      </c>
    </row>
    <row r="124" spans="2:15" ht="15.75">
      <c r="B124" s="98"/>
      <c r="C124" s="104" t="s">
        <v>216</v>
      </c>
      <c r="D124" s="229"/>
      <c r="E124" s="230"/>
      <c r="F124" s="230"/>
      <c r="G124" s="106" t="s">
        <v>95</v>
      </c>
      <c r="H124" s="103"/>
      <c r="I124" s="10"/>
      <c r="J124" s="10"/>
      <c r="N124" s="184"/>
      <c r="O124" s="185" t="s">
        <v>83</v>
      </c>
    </row>
    <row r="125" spans="2:15" ht="9.6" customHeight="1">
      <c r="B125" s="98"/>
      <c r="C125" s="100"/>
      <c r="D125" s="101"/>
      <c r="E125" s="101"/>
      <c r="F125" s="102"/>
      <c r="G125" s="102"/>
      <c r="H125" s="103"/>
      <c r="I125" s="10"/>
      <c r="J125" s="10"/>
      <c r="N125" s="184"/>
      <c r="O125" s="185" t="s">
        <v>48</v>
      </c>
    </row>
    <row r="126" spans="2:15" ht="15.75">
      <c r="B126" s="98"/>
      <c r="C126" s="104" t="s">
        <v>214</v>
      </c>
      <c r="D126" s="180"/>
      <c r="E126" s="104" t="s">
        <v>209</v>
      </c>
      <c r="F126" s="102"/>
      <c r="G126" s="102"/>
      <c r="H126" s="103"/>
      <c r="I126" s="10"/>
      <c r="J126" s="10"/>
      <c r="N126" s="184"/>
      <c r="O126" s="185" t="s">
        <v>83</v>
      </c>
    </row>
    <row r="127" spans="2:15" ht="9.6" customHeight="1">
      <c r="B127" s="98"/>
      <c r="C127" s="100"/>
      <c r="D127" s="101"/>
      <c r="E127" s="101"/>
      <c r="F127" s="102"/>
      <c r="G127" s="102"/>
      <c r="H127" s="103"/>
      <c r="I127" s="10"/>
      <c r="J127" s="10"/>
    </row>
    <row r="128" spans="2:15" ht="15.75">
      <c r="B128" s="98"/>
      <c r="C128" s="104" t="s">
        <v>215</v>
      </c>
      <c r="D128" s="171" t="s">
        <v>92</v>
      </c>
      <c r="E128" s="102"/>
      <c r="F128" s="102"/>
      <c r="G128" s="106"/>
      <c r="H128" s="103"/>
      <c r="I128" s="10"/>
      <c r="J128" s="10"/>
      <c r="N128" s="184"/>
      <c r="O128" s="185" t="s">
        <v>83</v>
      </c>
    </row>
    <row r="129" spans="1:19" ht="9.6" customHeight="1">
      <c r="B129" s="98"/>
      <c r="C129" s="100"/>
      <c r="D129" s="101"/>
      <c r="E129" s="101"/>
      <c r="F129" s="102"/>
      <c r="G129" s="102"/>
      <c r="H129" s="103"/>
      <c r="I129" s="10"/>
      <c r="J129" s="10"/>
    </row>
    <row r="130" spans="1:19" ht="21">
      <c r="B130" s="87" t="s">
        <v>205</v>
      </c>
      <c r="C130" s="92"/>
      <c r="D130" s="92"/>
      <c r="E130" s="92"/>
      <c r="F130" s="92"/>
      <c r="G130" s="92"/>
      <c r="H130" s="93"/>
    </row>
    <row r="131" spans="1:19" ht="9.6" customHeight="1">
      <c r="B131" s="98"/>
      <c r="C131" s="107"/>
      <c r="D131" s="108"/>
      <c r="E131" s="101"/>
      <c r="F131" s="108"/>
      <c r="G131" s="108"/>
      <c r="H131" s="109"/>
      <c r="I131" s="10"/>
      <c r="J131" s="10"/>
    </row>
    <row r="132" spans="1:19" ht="89.45" customHeight="1">
      <c r="B132" s="98"/>
      <c r="C132" s="121" t="s">
        <v>217</v>
      </c>
      <c r="D132" s="225"/>
      <c r="E132" s="226"/>
      <c r="F132" s="227"/>
      <c r="G132" s="106" t="s">
        <v>95</v>
      </c>
      <c r="H132" s="91"/>
      <c r="I132" s="10"/>
      <c r="J132" s="10"/>
    </row>
    <row r="133" spans="1:19" ht="9.6" customHeight="1">
      <c r="B133" s="98"/>
      <c r="C133" s="107"/>
      <c r="D133" s="108"/>
      <c r="E133" s="101"/>
      <c r="F133" s="108"/>
      <c r="G133" s="108"/>
      <c r="H133" s="109"/>
      <c r="I133" s="10"/>
      <c r="J133" s="10"/>
    </row>
    <row r="134" spans="1:19" ht="73.7" customHeight="1">
      <c r="B134" s="98"/>
      <c r="C134" s="167" t="s">
        <v>181</v>
      </c>
      <c r="D134" s="228"/>
      <c r="E134" s="228"/>
      <c r="F134" s="228"/>
      <c r="G134" s="106" t="s">
        <v>95</v>
      </c>
      <c r="H134" s="91"/>
    </row>
    <row r="135" spans="1:19" ht="15" customHeight="1">
      <c r="B135" s="98"/>
      <c r="C135" s="167"/>
      <c r="D135" s="167"/>
      <c r="E135" s="167"/>
      <c r="F135" s="167"/>
      <c r="G135" s="106"/>
      <c r="H135" s="91"/>
    </row>
    <row r="136" spans="1:19" ht="15.75">
      <c r="B136" s="98"/>
      <c r="C136" s="89" t="s">
        <v>218</v>
      </c>
      <c r="D136" s="90"/>
      <c r="E136" s="90"/>
      <c r="F136" s="90"/>
      <c r="G136" s="90"/>
      <c r="H136" s="91"/>
      <c r="I136" s="10"/>
      <c r="J136" s="10"/>
    </row>
    <row r="137" spans="1:19" ht="54.95" customHeight="1">
      <c r="B137" s="112"/>
      <c r="C137" s="174" t="s">
        <v>222</v>
      </c>
      <c r="D137" s="156" t="s">
        <v>81</v>
      </c>
      <c r="E137" s="156" t="s">
        <v>133</v>
      </c>
      <c r="F137" s="156" t="s">
        <v>8</v>
      </c>
      <c r="G137" s="156" t="s">
        <v>78</v>
      </c>
      <c r="H137" s="122"/>
    </row>
    <row r="138" spans="1:19" ht="31.7" customHeight="1">
      <c r="B138" s="112"/>
      <c r="C138" s="157" t="s">
        <v>80</v>
      </c>
      <c r="D138" s="158"/>
      <c r="E138" s="159">
        <v>0</v>
      </c>
      <c r="F138" s="159">
        <v>0</v>
      </c>
      <c r="G138" s="159">
        <v>0</v>
      </c>
      <c r="H138" s="122"/>
      <c r="I138" s="10"/>
      <c r="J138" s="10"/>
    </row>
    <row r="139" spans="1:19" ht="31.7" customHeight="1">
      <c r="B139" s="112"/>
      <c r="C139" s="157" t="s">
        <v>5</v>
      </c>
      <c r="D139" s="158"/>
      <c r="E139" s="159">
        <v>0</v>
      </c>
      <c r="F139" s="159">
        <v>0</v>
      </c>
      <c r="G139" s="159">
        <v>0</v>
      </c>
      <c r="H139" s="122"/>
    </row>
    <row r="140" spans="1:19" s="3" customFormat="1" ht="31.7" customHeight="1">
      <c r="A140" s="12"/>
      <c r="B140" s="112"/>
      <c r="C140" s="160" t="s">
        <v>134</v>
      </c>
      <c r="D140" s="158"/>
      <c r="E140" s="161">
        <f>ROUND(MIN(D86*7,500000),0)</f>
        <v>0</v>
      </c>
      <c r="F140" s="161">
        <f>ROUND(MIN(D86*1,50000),0)</f>
        <v>0</v>
      </c>
      <c r="G140" s="161">
        <v>0</v>
      </c>
      <c r="H140" s="122"/>
      <c r="I140" s="12"/>
      <c r="J140" s="12"/>
      <c r="K140" s="15"/>
      <c r="L140" s="15"/>
      <c r="M140" s="15"/>
      <c r="N140" s="185"/>
      <c r="O140" s="186"/>
      <c r="P140" s="186"/>
      <c r="Q140" s="186"/>
      <c r="R140" s="186"/>
      <c r="S140" s="186"/>
    </row>
    <row r="141" spans="1:19" s="3" customFormat="1" ht="31.7" customHeight="1">
      <c r="A141" s="12"/>
      <c r="B141" s="112"/>
      <c r="C141" s="162" t="s">
        <v>9</v>
      </c>
      <c r="D141" s="158"/>
      <c r="E141" s="183">
        <f>SUM(E138:E140)</f>
        <v>0</v>
      </c>
      <c r="F141" s="183">
        <f>SUM(F138:F140)</f>
        <v>0</v>
      </c>
      <c r="G141" s="183">
        <f>SUM(G138:G140)</f>
        <v>0</v>
      </c>
      <c r="H141" s="122"/>
      <c r="I141" s="12"/>
      <c r="J141" s="12"/>
      <c r="K141" s="15"/>
      <c r="L141" s="15"/>
      <c r="M141" s="15"/>
      <c r="N141" s="185"/>
      <c r="O141" s="186"/>
      <c r="P141" s="186"/>
      <c r="Q141" s="186"/>
      <c r="R141" s="186"/>
      <c r="S141" s="186"/>
    </row>
    <row r="142" spans="1:19" s="3" customFormat="1" ht="15" customHeight="1">
      <c r="A142" s="12"/>
      <c r="B142" s="98"/>
      <c r="C142" s="104"/>
      <c r="D142" s="119"/>
      <c r="E142" s="104"/>
      <c r="F142" s="102"/>
      <c r="G142" s="102"/>
      <c r="H142" s="103"/>
      <c r="I142" s="12"/>
      <c r="J142" s="12"/>
      <c r="K142" s="15"/>
      <c r="L142" s="15"/>
      <c r="M142" s="15"/>
      <c r="N142" s="186"/>
      <c r="O142" s="186"/>
      <c r="P142" s="186"/>
      <c r="Q142" s="186"/>
      <c r="R142" s="186"/>
      <c r="S142" s="186"/>
    </row>
    <row r="143" spans="1:19" ht="15.75">
      <c r="B143" s="98"/>
      <c r="C143" s="89" t="s">
        <v>218</v>
      </c>
      <c r="D143" s="90"/>
      <c r="E143" s="90"/>
      <c r="F143" s="90"/>
      <c r="G143" s="90"/>
      <c r="H143" s="91"/>
      <c r="I143" s="10"/>
      <c r="J143" s="10"/>
    </row>
    <row r="144" spans="1:19" ht="48.95" customHeight="1">
      <c r="B144" s="112"/>
      <c r="C144" s="174" t="s">
        <v>259</v>
      </c>
      <c r="D144" s="156" t="s">
        <v>226</v>
      </c>
      <c r="E144" s="156" t="s">
        <v>223</v>
      </c>
      <c r="F144" s="156" t="s">
        <v>224</v>
      </c>
      <c r="G144" s="156" t="s">
        <v>31</v>
      </c>
      <c r="H144" s="122"/>
    </row>
    <row r="145" spans="1:19" ht="31.7" customHeight="1">
      <c r="B145" s="112"/>
      <c r="C145" s="157" t="s">
        <v>80</v>
      </c>
      <c r="D145" s="159">
        <v>0</v>
      </c>
      <c r="E145" s="159">
        <v>0</v>
      </c>
      <c r="F145" s="159">
        <v>0</v>
      </c>
      <c r="G145" s="159">
        <v>0</v>
      </c>
      <c r="H145" s="122"/>
      <c r="I145" s="10"/>
      <c r="J145" s="10"/>
    </row>
    <row r="146" spans="1:19" ht="31.7" customHeight="1">
      <c r="B146" s="112"/>
      <c r="C146" s="157" t="s">
        <v>5</v>
      </c>
      <c r="D146" s="159">
        <v>0</v>
      </c>
      <c r="E146" s="159">
        <v>0</v>
      </c>
      <c r="F146" s="159">
        <v>0</v>
      </c>
      <c r="G146" s="159">
        <v>0</v>
      </c>
      <c r="H146" s="122"/>
    </row>
    <row r="147" spans="1:19" s="3" customFormat="1" ht="31.7" customHeight="1">
      <c r="A147" s="12"/>
      <c r="B147" s="112"/>
      <c r="C147" s="160" t="s">
        <v>6</v>
      </c>
      <c r="D147" s="159">
        <v>0</v>
      </c>
      <c r="E147" s="159">
        <v>0</v>
      </c>
      <c r="F147" s="159">
        <v>0</v>
      </c>
      <c r="G147" s="159">
        <v>0</v>
      </c>
      <c r="H147" s="122"/>
      <c r="I147" s="12"/>
      <c r="J147" s="12"/>
      <c r="K147" s="15"/>
      <c r="L147" s="15"/>
      <c r="M147" s="15"/>
      <c r="N147" s="185"/>
      <c r="O147" s="186"/>
      <c r="P147" s="186"/>
      <c r="Q147" s="186"/>
      <c r="R147" s="186"/>
      <c r="S147" s="186"/>
    </row>
    <row r="148" spans="1:19" s="3" customFormat="1" ht="31.7" customHeight="1">
      <c r="A148" s="12"/>
      <c r="B148" s="112"/>
      <c r="C148" s="162" t="s">
        <v>9</v>
      </c>
      <c r="D148" s="183">
        <f>SUM(D145:D147)</f>
        <v>0</v>
      </c>
      <c r="E148" s="183">
        <f>SUM(E145:E147)</f>
        <v>0</v>
      </c>
      <c r="F148" s="183">
        <f>SUM(F145:F147)</f>
        <v>0</v>
      </c>
      <c r="G148" s="183">
        <f>SUM(G145:G147)</f>
        <v>0</v>
      </c>
      <c r="H148" s="122"/>
      <c r="I148" s="12"/>
      <c r="J148" s="12"/>
      <c r="K148" s="15"/>
      <c r="L148" s="15"/>
      <c r="M148" s="15"/>
      <c r="N148" s="185"/>
      <c r="O148" s="186"/>
      <c r="P148" s="186"/>
      <c r="Q148" s="186"/>
      <c r="R148" s="186"/>
      <c r="S148" s="186"/>
    </row>
    <row r="149" spans="1:19" s="3" customFormat="1" ht="15" customHeight="1">
      <c r="A149" s="12"/>
      <c r="B149" s="98"/>
      <c r="C149" s="104"/>
      <c r="D149" s="119"/>
      <c r="E149" s="104"/>
      <c r="F149" s="102"/>
      <c r="G149" s="102"/>
      <c r="H149" s="103"/>
      <c r="I149" s="12"/>
      <c r="J149" s="12"/>
      <c r="K149" s="15"/>
      <c r="L149" s="15"/>
      <c r="M149" s="15"/>
      <c r="N149" s="186"/>
      <c r="O149" s="186"/>
      <c r="P149" s="186"/>
      <c r="Q149" s="186"/>
      <c r="R149" s="186"/>
      <c r="S149" s="186"/>
    </row>
    <row r="150" spans="1:19" ht="15.75">
      <c r="B150" s="98"/>
      <c r="C150" s="89" t="s">
        <v>218</v>
      </c>
      <c r="D150" s="90"/>
      <c r="E150" s="90"/>
      <c r="F150" s="90"/>
      <c r="G150" s="90"/>
      <c r="H150" s="91"/>
      <c r="I150" s="10"/>
      <c r="J150" s="10"/>
    </row>
    <row r="151" spans="1:19" ht="48.95" customHeight="1">
      <c r="B151" s="112"/>
      <c r="C151" s="174" t="s">
        <v>229</v>
      </c>
      <c r="D151" s="156" t="s">
        <v>228</v>
      </c>
      <c r="E151" s="156" t="s">
        <v>31</v>
      </c>
      <c r="F151" s="90"/>
      <c r="G151" s="90"/>
      <c r="H151" s="122"/>
    </row>
    <row r="152" spans="1:19" ht="31.7" customHeight="1">
      <c r="B152" s="112"/>
      <c r="C152" s="157" t="s">
        <v>80</v>
      </c>
      <c r="D152" s="159">
        <v>0</v>
      </c>
      <c r="E152" s="159">
        <v>0</v>
      </c>
      <c r="F152" s="90"/>
      <c r="G152" s="90"/>
      <c r="H152" s="122"/>
      <c r="I152" s="10"/>
      <c r="J152" s="10"/>
    </row>
    <row r="153" spans="1:19" ht="31.7" customHeight="1">
      <c r="B153" s="112"/>
      <c r="C153" s="157" t="s">
        <v>5</v>
      </c>
      <c r="D153" s="159">
        <v>0</v>
      </c>
      <c r="E153" s="159">
        <v>0</v>
      </c>
      <c r="F153" s="90"/>
      <c r="G153" s="90"/>
      <c r="H153" s="122"/>
    </row>
    <row r="154" spans="1:19" s="3" customFormat="1" ht="31.7" customHeight="1">
      <c r="A154" s="12"/>
      <c r="B154" s="112"/>
      <c r="C154" s="160" t="s">
        <v>6</v>
      </c>
      <c r="D154" s="159">
        <v>0</v>
      </c>
      <c r="E154" s="159">
        <v>0</v>
      </c>
      <c r="F154" s="90"/>
      <c r="G154" s="90"/>
      <c r="H154" s="122"/>
      <c r="I154" s="12"/>
      <c r="J154" s="12"/>
      <c r="K154" s="15"/>
      <c r="L154" s="15"/>
      <c r="M154" s="15"/>
      <c r="N154" s="185"/>
      <c r="O154" s="186"/>
      <c r="P154" s="186"/>
      <c r="Q154" s="186"/>
      <c r="R154" s="186"/>
      <c r="S154" s="186"/>
    </row>
    <row r="155" spans="1:19" s="3" customFormat="1" ht="31.7" customHeight="1">
      <c r="A155" s="12"/>
      <c r="B155" s="112"/>
      <c r="C155" s="162" t="s">
        <v>9</v>
      </c>
      <c r="D155" s="183">
        <f>SUM(D152:D154)</f>
        <v>0</v>
      </c>
      <c r="E155" s="183">
        <f>SUM(E152:E154)</f>
        <v>0</v>
      </c>
      <c r="F155" s="90"/>
      <c r="G155" s="90"/>
      <c r="H155" s="122"/>
      <c r="I155" s="12"/>
      <c r="J155" s="12"/>
      <c r="K155" s="15"/>
      <c r="L155" s="15"/>
      <c r="M155" s="15"/>
      <c r="N155" s="185"/>
      <c r="O155" s="186"/>
      <c r="P155" s="186"/>
      <c r="Q155" s="186"/>
      <c r="R155" s="186"/>
      <c r="S155" s="186"/>
    </row>
    <row r="156" spans="1:19" s="3" customFormat="1" ht="15" customHeight="1">
      <c r="A156" s="12"/>
      <c r="B156" s="98"/>
      <c r="C156" s="104"/>
      <c r="D156" s="119"/>
      <c r="E156" s="104"/>
      <c r="F156" s="102"/>
      <c r="G156" s="102"/>
      <c r="H156" s="103"/>
      <c r="I156" s="12"/>
      <c r="J156" s="12"/>
      <c r="K156" s="15"/>
      <c r="L156" s="15"/>
      <c r="M156" s="15"/>
      <c r="N156" s="186"/>
      <c r="O156" s="186"/>
      <c r="P156" s="186"/>
      <c r="Q156" s="186"/>
      <c r="R156" s="186"/>
      <c r="S156" s="186"/>
    </row>
    <row r="157" spans="1:19" s="3" customFormat="1" ht="21">
      <c r="A157" s="12"/>
      <c r="B157" s="87" t="s">
        <v>219</v>
      </c>
      <c r="C157" s="92"/>
      <c r="D157" s="92"/>
      <c r="E157" s="92"/>
      <c r="F157" s="92"/>
      <c r="G157" s="92"/>
      <c r="H157" s="93"/>
      <c r="I157" s="12"/>
      <c r="J157" s="12"/>
      <c r="K157" s="15"/>
      <c r="L157" s="15"/>
      <c r="M157" s="15"/>
      <c r="N157" s="186"/>
      <c r="O157" s="186"/>
      <c r="P157" s="186"/>
      <c r="Q157" s="186"/>
      <c r="R157" s="186"/>
      <c r="S157" s="186"/>
    </row>
    <row r="158" spans="1:19" s="3" customFormat="1" ht="14.45" customHeight="1">
      <c r="A158" s="12"/>
      <c r="B158" s="98"/>
      <c r="C158" s="104"/>
      <c r="D158" s="119"/>
      <c r="E158" s="104"/>
      <c r="F158" s="102"/>
      <c r="G158" s="102"/>
      <c r="H158" s="103"/>
      <c r="I158" s="12"/>
      <c r="J158" s="12"/>
      <c r="K158" s="15"/>
      <c r="L158" s="15"/>
      <c r="M158" s="15"/>
      <c r="N158" s="186"/>
      <c r="O158" s="186"/>
      <c r="P158" s="186"/>
      <c r="Q158" s="186"/>
      <c r="R158" s="186"/>
      <c r="S158" s="186"/>
    </row>
    <row r="159" spans="1:19" ht="15" customHeight="1">
      <c r="B159" s="98"/>
      <c r="C159" s="123" t="s">
        <v>130</v>
      </c>
      <c r="D159" s="124" t="s">
        <v>10</v>
      </c>
      <c r="E159" s="90"/>
      <c r="F159" s="125"/>
      <c r="G159" s="125"/>
      <c r="H159" s="91"/>
      <c r="I159" s="10"/>
      <c r="J159" s="10"/>
      <c r="N159" s="186"/>
    </row>
    <row r="160" spans="1:19" ht="15.75">
      <c r="B160" s="98"/>
      <c r="C160" s="153" t="s">
        <v>192</v>
      </c>
      <c r="D160" s="154"/>
      <c r="E160" s="90"/>
      <c r="F160" s="125"/>
      <c r="G160" s="125"/>
      <c r="H160" s="91"/>
      <c r="N160" s="186"/>
    </row>
    <row r="161" spans="2:10" ht="15" customHeight="1">
      <c r="B161" s="98"/>
      <c r="C161" s="153" t="s">
        <v>140</v>
      </c>
      <c r="D161" s="154"/>
      <c r="E161" s="90"/>
      <c r="F161" s="125"/>
      <c r="G161" s="125"/>
      <c r="H161" s="91"/>
      <c r="I161" s="10"/>
      <c r="J161" s="10"/>
    </row>
    <row r="162" spans="2:10" ht="15.75">
      <c r="B162" s="98"/>
      <c r="C162" s="153" t="s">
        <v>141</v>
      </c>
      <c r="D162" s="154"/>
      <c r="E162" s="90"/>
      <c r="F162" s="125"/>
      <c r="G162" s="125"/>
      <c r="H162" s="91"/>
    </row>
    <row r="163" spans="2:10" ht="15.75">
      <c r="B163" s="98"/>
      <c r="C163" s="153" t="s">
        <v>142</v>
      </c>
      <c r="D163" s="154"/>
      <c r="E163" s="90"/>
      <c r="F163" s="125"/>
      <c r="G163" s="125"/>
      <c r="H163" s="91"/>
    </row>
    <row r="164" spans="2:10" ht="15.75">
      <c r="B164" s="98"/>
      <c r="C164" s="153" t="s">
        <v>193</v>
      </c>
      <c r="D164" s="154"/>
      <c r="E164" s="90"/>
      <c r="F164" s="90"/>
      <c r="G164" s="90"/>
      <c r="H164" s="91"/>
    </row>
    <row r="165" spans="2:10" ht="15.75">
      <c r="B165" s="98"/>
      <c r="C165" s="153" t="s">
        <v>37</v>
      </c>
      <c r="D165" s="154"/>
      <c r="E165" s="90"/>
      <c r="F165" s="90"/>
      <c r="G165" s="90"/>
      <c r="H165" s="91"/>
    </row>
    <row r="166" spans="2:10" ht="15.75">
      <c r="B166" s="98"/>
      <c r="C166" s="153" t="s">
        <v>12</v>
      </c>
      <c r="D166" s="154"/>
      <c r="E166" s="90"/>
      <c r="F166" s="90"/>
      <c r="G166" s="90"/>
      <c r="H166" s="91"/>
    </row>
    <row r="167" spans="2:10" ht="15.75">
      <c r="B167" s="98"/>
      <c r="C167" s="153" t="s">
        <v>34</v>
      </c>
      <c r="D167" s="154"/>
      <c r="E167" s="90"/>
      <c r="F167" s="90"/>
      <c r="G167" s="90"/>
      <c r="H167" s="91"/>
    </row>
    <row r="168" spans="2:10" ht="15.75">
      <c r="B168" s="98"/>
      <c r="C168" s="153" t="s">
        <v>227</v>
      </c>
      <c r="D168" s="154"/>
      <c r="E168" s="90"/>
      <c r="F168" s="90"/>
      <c r="G168" s="90"/>
      <c r="H168" s="91"/>
    </row>
    <row r="169" spans="2:10" ht="15.75">
      <c r="B169" s="98"/>
      <c r="C169" s="153" t="s">
        <v>235</v>
      </c>
      <c r="D169" s="154"/>
      <c r="E169" s="90"/>
      <c r="F169" s="90"/>
      <c r="G169" s="90"/>
      <c r="H169" s="91"/>
    </row>
    <row r="170" spans="2:10" ht="15.75">
      <c r="B170" s="98"/>
      <c r="C170" s="153" t="s">
        <v>35</v>
      </c>
      <c r="D170" s="154"/>
      <c r="E170" s="90"/>
      <c r="F170" s="90"/>
      <c r="G170" s="90"/>
      <c r="H170" s="91"/>
    </row>
    <row r="171" spans="2:10" ht="15.75">
      <c r="B171" s="98"/>
      <c r="C171" s="153" t="s">
        <v>36</v>
      </c>
      <c r="D171" s="154"/>
      <c r="E171" s="90"/>
      <c r="F171" s="90"/>
      <c r="G171" s="90"/>
      <c r="H171" s="91"/>
    </row>
    <row r="172" spans="2:10" ht="15.75">
      <c r="B172" s="98"/>
      <c r="C172" s="153" t="s">
        <v>11</v>
      </c>
      <c r="D172" s="154"/>
      <c r="E172" s="90"/>
      <c r="F172" s="90"/>
      <c r="G172" s="90"/>
      <c r="H172" s="91"/>
    </row>
    <row r="173" spans="2:10" ht="15.75">
      <c r="B173" s="98"/>
      <c r="C173" s="155" t="s">
        <v>236</v>
      </c>
      <c r="D173" s="154"/>
      <c r="E173" s="90"/>
      <c r="F173" s="90"/>
      <c r="G173" s="90"/>
      <c r="H173" s="91"/>
    </row>
    <row r="174" spans="2:10" ht="15.75">
      <c r="B174" s="98"/>
      <c r="C174" s="155" t="s">
        <v>196</v>
      </c>
      <c r="D174" s="154"/>
      <c r="E174" s="90"/>
      <c r="F174" s="90"/>
      <c r="G174" s="90"/>
      <c r="H174" s="91"/>
    </row>
    <row r="175" spans="2:10" ht="15.75">
      <c r="B175" s="98"/>
      <c r="C175" s="155" t="s">
        <v>197</v>
      </c>
      <c r="D175" s="154"/>
      <c r="E175" s="90"/>
      <c r="F175" s="90"/>
      <c r="G175" s="90"/>
      <c r="H175" s="91"/>
    </row>
    <row r="176" spans="2:10" ht="15.75">
      <c r="B176" s="98"/>
      <c r="C176" s="155" t="s">
        <v>131</v>
      </c>
      <c r="D176" s="154"/>
      <c r="E176" s="90"/>
      <c r="F176" s="90"/>
      <c r="G176" s="90"/>
      <c r="H176" s="91"/>
    </row>
    <row r="177" spans="2:10" ht="15.75">
      <c r="B177" s="98"/>
      <c r="C177" s="155" t="s">
        <v>131</v>
      </c>
      <c r="D177" s="154"/>
      <c r="E177" s="90"/>
      <c r="F177" s="90"/>
      <c r="G177" s="90"/>
      <c r="H177" s="91"/>
    </row>
    <row r="178" spans="2:10" ht="15.75">
      <c r="B178" s="98"/>
      <c r="C178" s="155" t="s">
        <v>131</v>
      </c>
      <c r="D178" s="154"/>
      <c r="E178" s="90"/>
      <c r="F178" s="90"/>
      <c r="G178" s="90"/>
      <c r="H178" s="91"/>
    </row>
    <row r="179" spans="2:10" ht="15.75">
      <c r="B179" s="98"/>
      <c r="C179" s="155" t="s">
        <v>131</v>
      </c>
      <c r="D179" s="154"/>
      <c r="E179" s="90"/>
      <c r="F179" s="90"/>
      <c r="G179" s="90"/>
      <c r="H179" s="91"/>
    </row>
    <row r="180" spans="2:10" ht="15.75">
      <c r="B180" s="98"/>
      <c r="C180" s="104"/>
      <c r="D180" s="119"/>
      <c r="E180" s="104"/>
      <c r="F180" s="102"/>
      <c r="G180" s="102"/>
      <c r="H180" s="103"/>
    </row>
    <row r="181" spans="2:10" ht="21">
      <c r="B181" s="87" t="s">
        <v>230</v>
      </c>
      <c r="C181" s="92"/>
      <c r="D181" s="92"/>
      <c r="E181" s="92"/>
      <c r="F181" s="92"/>
      <c r="G181" s="92"/>
      <c r="H181" s="93"/>
    </row>
    <row r="182" spans="2:10" ht="15.75">
      <c r="B182" s="98"/>
      <c r="C182" s="104"/>
      <c r="D182" s="119"/>
      <c r="E182" s="104"/>
      <c r="F182" s="102"/>
      <c r="G182" s="102"/>
      <c r="H182" s="103"/>
    </row>
    <row r="183" spans="2:10" ht="28.35" customHeight="1">
      <c r="B183" s="88"/>
      <c r="C183" s="104" t="s">
        <v>143</v>
      </c>
      <c r="D183" s="138" t="s">
        <v>92</v>
      </c>
      <c r="E183" s="89"/>
      <c r="F183" s="89"/>
      <c r="G183" s="89"/>
      <c r="H183" s="91"/>
      <c r="I183" s="10"/>
      <c r="J183" s="10"/>
    </row>
    <row r="184" spans="2:10" ht="9.6" customHeight="1">
      <c r="B184" s="98"/>
      <c r="C184" s="107"/>
      <c r="D184" s="108"/>
      <c r="E184" s="101"/>
      <c r="F184" s="108"/>
      <c r="G184" s="108"/>
      <c r="H184" s="109"/>
      <c r="I184" s="10"/>
      <c r="J184" s="10"/>
    </row>
    <row r="185" spans="2:10" ht="57" customHeight="1">
      <c r="B185" s="126"/>
      <c r="C185" s="121" t="s">
        <v>238</v>
      </c>
      <c r="D185" s="191"/>
      <c r="E185" s="192"/>
      <c r="F185" s="193"/>
      <c r="G185" s="106" t="s">
        <v>95</v>
      </c>
      <c r="H185" s="122"/>
      <c r="I185" s="10"/>
      <c r="J185" s="10"/>
    </row>
    <row r="186" spans="2:10" ht="9.6" customHeight="1">
      <c r="B186" s="98"/>
      <c r="C186" s="107"/>
      <c r="D186" s="108"/>
      <c r="E186" s="101"/>
      <c r="F186" s="108"/>
      <c r="G186" s="108"/>
      <c r="H186" s="109"/>
      <c r="I186" s="10"/>
      <c r="J186" s="10"/>
    </row>
    <row r="187" spans="2:10" ht="15" customHeight="1">
      <c r="B187" s="88"/>
      <c r="C187" s="104" t="s">
        <v>85</v>
      </c>
      <c r="D187" s="139" t="s">
        <v>92</v>
      </c>
      <c r="E187" s="89"/>
      <c r="F187" s="89"/>
      <c r="G187" s="89"/>
      <c r="H187" s="91"/>
      <c r="I187" s="10"/>
      <c r="J187" s="10"/>
    </row>
    <row r="188" spans="2:10" ht="9.6" customHeight="1">
      <c r="B188" s="98"/>
      <c r="C188" s="107"/>
      <c r="D188" s="108"/>
      <c r="E188" s="101"/>
      <c r="F188" s="108"/>
      <c r="G188" s="108"/>
      <c r="H188" s="109"/>
      <c r="I188" s="10"/>
      <c r="J188" s="10"/>
    </row>
    <row r="189" spans="2:10" ht="53.45" customHeight="1">
      <c r="B189" s="88"/>
      <c r="C189" s="121" t="s">
        <v>39</v>
      </c>
      <c r="D189" s="191"/>
      <c r="E189" s="192"/>
      <c r="F189" s="193"/>
      <c r="G189" s="106" t="s">
        <v>95</v>
      </c>
      <c r="H189" s="91"/>
      <c r="I189" s="10"/>
      <c r="J189" s="10"/>
    </row>
    <row r="190" spans="2:10" ht="9.6" customHeight="1">
      <c r="B190" s="98"/>
      <c r="C190" s="107"/>
      <c r="D190" s="108"/>
      <c r="E190" s="101"/>
      <c r="F190" s="108"/>
      <c r="G190" s="108"/>
      <c r="H190" s="109"/>
      <c r="I190" s="10"/>
      <c r="J190" s="10"/>
    </row>
    <row r="191" spans="2:10" ht="31.35" customHeight="1">
      <c r="B191" s="88"/>
      <c r="C191" s="104" t="s">
        <v>38</v>
      </c>
      <c r="D191" s="138" t="s">
        <v>92</v>
      </c>
      <c r="E191" s="89"/>
      <c r="F191" s="89"/>
      <c r="G191" s="89"/>
      <c r="H191" s="91"/>
      <c r="I191" s="10"/>
      <c r="J191" s="10"/>
    </row>
    <row r="192" spans="2:10" ht="18" customHeight="1">
      <c r="B192" s="98"/>
      <c r="C192" s="142" t="s">
        <v>144</v>
      </c>
      <c r="D192" s="108"/>
      <c r="E192" s="101"/>
      <c r="F192" s="108"/>
      <c r="G192" s="108"/>
      <c r="H192" s="109"/>
      <c r="I192" s="10"/>
      <c r="J192" s="10"/>
    </row>
    <row r="193" spans="2:10" ht="11.1" customHeight="1">
      <c r="B193" s="98"/>
      <c r="C193" s="141"/>
      <c r="D193" s="108"/>
      <c r="E193" s="101"/>
      <c r="F193" s="108"/>
      <c r="G193" s="108"/>
      <c r="H193" s="109"/>
      <c r="I193" s="10"/>
      <c r="J193" s="10"/>
    </row>
    <row r="194" spans="2:10" ht="28.7" customHeight="1">
      <c r="B194" s="88"/>
      <c r="C194" s="104" t="s">
        <v>239</v>
      </c>
      <c r="D194" s="138" t="s">
        <v>92</v>
      </c>
      <c r="E194" s="89"/>
      <c r="F194" s="89"/>
      <c r="G194" s="89"/>
      <c r="H194" s="91"/>
      <c r="I194" s="10"/>
      <c r="J194" s="10"/>
    </row>
    <row r="195" spans="2:10" ht="9.6" customHeight="1">
      <c r="B195" s="98"/>
      <c r="C195" s="107"/>
      <c r="D195" s="108"/>
      <c r="E195" s="101"/>
      <c r="F195" s="108"/>
      <c r="G195" s="108"/>
      <c r="H195" s="109"/>
      <c r="I195" s="10"/>
      <c r="J195" s="10"/>
    </row>
    <row r="196" spans="2:10" ht="36.6" customHeight="1">
      <c r="B196" s="88"/>
      <c r="C196" s="14" t="s">
        <v>246</v>
      </c>
      <c r="D196" s="138" t="s">
        <v>92</v>
      </c>
      <c r="E196" s="89"/>
      <c r="F196" s="89"/>
      <c r="G196" s="89"/>
      <c r="H196" s="91"/>
      <c r="I196" s="10"/>
      <c r="J196" s="10"/>
    </row>
    <row r="197" spans="2:10" ht="9.6" customHeight="1">
      <c r="B197" s="98"/>
      <c r="C197" s="107"/>
      <c r="D197" s="108"/>
      <c r="E197" s="101"/>
      <c r="F197" s="108"/>
      <c r="G197" s="108"/>
      <c r="H197" s="109"/>
      <c r="I197" s="10"/>
      <c r="J197" s="10"/>
    </row>
    <row r="198" spans="2:10" ht="15" customHeight="1">
      <c r="B198" s="88"/>
      <c r="C198" s="104" t="s">
        <v>237</v>
      </c>
      <c r="D198" s="171" t="s">
        <v>92</v>
      </c>
      <c r="E198" s="89"/>
      <c r="F198" s="89"/>
      <c r="G198" s="89"/>
      <c r="H198" s="91"/>
      <c r="I198" s="10"/>
      <c r="J198" s="10"/>
    </row>
    <row r="199" spans="2:10" ht="9.6" customHeight="1">
      <c r="B199" s="98"/>
      <c r="C199" s="107"/>
      <c r="D199" s="108"/>
      <c r="E199" s="101"/>
      <c r="F199" s="108"/>
      <c r="G199" s="108"/>
      <c r="H199" s="109"/>
      <c r="I199" s="10"/>
      <c r="J199" s="10"/>
    </row>
    <row r="200" spans="2:10" ht="15" customHeight="1">
      <c r="B200" s="88"/>
      <c r="C200" s="104" t="s">
        <v>240</v>
      </c>
      <c r="D200" s="171" t="s">
        <v>92</v>
      </c>
      <c r="E200" s="89"/>
      <c r="F200" s="89"/>
      <c r="G200" s="89"/>
      <c r="H200" s="91"/>
      <c r="I200" s="10"/>
      <c r="J200" s="10"/>
    </row>
    <row r="201" spans="2:10" ht="9.6" customHeight="1">
      <c r="B201" s="98"/>
      <c r="C201" s="107"/>
      <c r="D201" s="108"/>
      <c r="E201" s="101"/>
      <c r="F201" s="108"/>
      <c r="G201" s="108"/>
      <c r="H201" s="109"/>
      <c r="I201" s="10"/>
      <c r="J201" s="10"/>
    </row>
    <row r="202" spans="2:10" ht="15" customHeight="1">
      <c r="B202" s="88"/>
      <c r="C202" s="104" t="s">
        <v>241</v>
      </c>
      <c r="D202" s="171" t="s">
        <v>92</v>
      </c>
      <c r="E202" s="89"/>
      <c r="F202" s="89"/>
      <c r="G202" s="89"/>
      <c r="H202" s="91"/>
      <c r="I202" s="10"/>
      <c r="J202" s="10"/>
    </row>
    <row r="203" spans="2:10" ht="9.6" customHeight="1">
      <c r="B203" s="98"/>
      <c r="C203" s="107"/>
      <c r="D203" s="108"/>
      <c r="E203" s="101"/>
      <c r="F203" s="108"/>
      <c r="G203" s="108"/>
      <c r="H203" s="109"/>
      <c r="I203" s="10"/>
      <c r="J203" s="10"/>
    </row>
    <row r="204" spans="2:10" ht="9.6" customHeight="1">
      <c r="B204" s="98"/>
      <c r="C204" s="107"/>
      <c r="D204" s="108"/>
      <c r="E204" s="101"/>
      <c r="F204" s="108"/>
      <c r="G204" s="108"/>
      <c r="H204" s="109"/>
      <c r="I204" s="10"/>
      <c r="J204" s="10"/>
    </row>
    <row r="205" spans="2:10" ht="21">
      <c r="B205" s="87" t="s">
        <v>231</v>
      </c>
      <c r="C205" s="92"/>
      <c r="D205" s="92"/>
      <c r="E205" s="92"/>
      <c r="F205" s="92"/>
      <c r="G205" s="92"/>
      <c r="H205" s="93"/>
      <c r="I205" s="10"/>
      <c r="J205" s="10"/>
    </row>
    <row r="206" spans="2:10" ht="9.6" customHeight="1">
      <c r="B206" s="98"/>
      <c r="C206" s="107"/>
      <c r="D206" s="108"/>
      <c r="E206" s="101"/>
      <c r="F206" s="108"/>
      <c r="G206" s="108"/>
      <c r="H206" s="109"/>
      <c r="I206" s="10"/>
      <c r="J206" s="10"/>
    </row>
    <row r="207" spans="2:10" ht="28.35" customHeight="1">
      <c r="B207" s="88"/>
      <c r="C207" s="104" t="s">
        <v>41</v>
      </c>
      <c r="D207" s="138" t="s">
        <v>92</v>
      </c>
      <c r="E207" s="89"/>
      <c r="F207" s="89"/>
      <c r="G207" s="89"/>
      <c r="H207" s="91"/>
      <c r="I207" s="10"/>
      <c r="J207" s="10"/>
    </row>
    <row r="208" spans="2:10" ht="9.6" customHeight="1">
      <c r="B208" s="98"/>
      <c r="C208" s="107"/>
      <c r="D208" s="108"/>
      <c r="E208" s="101"/>
      <c r="F208" s="108"/>
      <c r="G208" s="108"/>
      <c r="H208" s="109"/>
      <c r="I208" s="10"/>
      <c r="J208" s="10"/>
    </row>
    <row r="209" spans="2:11" ht="15" customHeight="1">
      <c r="B209" s="88"/>
      <c r="C209" s="104" t="s">
        <v>87</v>
      </c>
      <c r="D209" s="139" t="s">
        <v>92</v>
      </c>
      <c r="E209" s="89"/>
      <c r="F209" s="89"/>
      <c r="G209" s="89"/>
      <c r="H209" s="91"/>
      <c r="I209" s="10"/>
      <c r="J209" s="10"/>
    </row>
    <row r="210" spans="2:11" ht="9.6" customHeight="1">
      <c r="B210" s="98"/>
      <c r="C210" s="107"/>
      <c r="D210" s="108"/>
      <c r="E210" s="101"/>
      <c r="F210" s="108"/>
      <c r="G210" s="108"/>
      <c r="H210" s="109"/>
      <c r="I210" s="10"/>
      <c r="J210" s="10"/>
    </row>
    <row r="211" spans="2:11" ht="28.35" customHeight="1">
      <c r="B211" s="88"/>
      <c r="C211" s="104" t="s">
        <v>42</v>
      </c>
      <c r="D211" s="138" t="s">
        <v>92</v>
      </c>
      <c r="E211" s="89"/>
      <c r="F211" s="89"/>
      <c r="G211" s="89"/>
      <c r="H211" s="91"/>
      <c r="I211" s="10"/>
      <c r="J211" s="10"/>
    </row>
    <row r="212" spans="2:11" ht="9.6" customHeight="1">
      <c r="B212" s="98"/>
      <c r="C212" s="107"/>
      <c r="D212" s="108"/>
      <c r="E212" s="101"/>
      <c r="F212" s="108"/>
      <c r="G212" s="108"/>
      <c r="H212" s="109"/>
      <c r="I212" s="10"/>
      <c r="J212" s="10"/>
    </row>
    <row r="213" spans="2:11" ht="21">
      <c r="B213" s="87" t="s">
        <v>232</v>
      </c>
      <c r="C213" s="92"/>
      <c r="D213" s="92"/>
      <c r="E213" s="92"/>
      <c r="F213" s="92"/>
      <c r="G213" s="92"/>
      <c r="H213" s="93"/>
      <c r="I213" s="10"/>
      <c r="J213" s="10"/>
    </row>
    <row r="214" spans="2:11" ht="9.6" customHeight="1">
      <c r="B214" s="98"/>
      <c r="C214" s="107"/>
      <c r="D214" s="108"/>
      <c r="E214" s="101"/>
      <c r="F214" s="108"/>
      <c r="G214" s="108"/>
      <c r="H214" s="109"/>
      <c r="I214" s="10"/>
      <c r="J214" s="10"/>
    </row>
    <row r="215" spans="2:11" ht="28.35" customHeight="1">
      <c r="B215" s="88"/>
      <c r="C215" s="127" t="s">
        <v>245</v>
      </c>
      <c r="D215" s="128" t="s">
        <v>244</v>
      </c>
      <c r="E215" s="128" t="s">
        <v>14</v>
      </c>
      <c r="F215" s="206" t="s">
        <v>15</v>
      </c>
      <c r="G215" s="207"/>
      <c r="H215" s="91"/>
      <c r="I215" s="10"/>
      <c r="J215" s="10"/>
    </row>
    <row r="216" spans="2:11" ht="15.75">
      <c r="B216" s="88"/>
      <c r="C216" s="163" t="s">
        <v>96</v>
      </c>
      <c r="D216" s="133" t="s">
        <v>108</v>
      </c>
      <c r="E216" s="133" t="s">
        <v>108</v>
      </c>
      <c r="F216" s="189"/>
      <c r="G216" s="190"/>
      <c r="H216" s="91"/>
      <c r="K216" s="8" t="s">
        <v>128</v>
      </c>
    </row>
    <row r="217" spans="2:11" ht="15" customHeight="1">
      <c r="B217" s="88"/>
      <c r="C217" s="163" t="s">
        <v>16</v>
      </c>
      <c r="D217" s="133" t="s">
        <v>108</v>
      </c>
      <c r="E217" s="133" t="s">
        <v>108</v>
      </c>
      <c r="F217" s="189"/>
      <c r="G217" s="190"/>
      <c r="H217" s="91"/>
      <c r="I217" s="10"/>
      <c r="J217" s="10"/>
      <c r="K217" s="8" t="s">
        <v>108</v>
      </c>
    </row>
    <row r="218" spans="2:11" ht="15" customHeight="1">
      <c r="B218" s="88"/>
      <c r="C218" s="163" t="s">
        <v>146</v>
      </c>
      <c r="D218" s="133" t="s">
        <v>108</v>
      </c>
      <c r="E218" s="133" t="s">
        <v>108</v>
      </c>
      <c r="F218" s="189"/>
      <c r="G218" s="190"/>
      <c r="H218" s="91"/>
      <c r="I218" s="10"/>
      <c r="J218" s="10"/>
    </row>
    <row r="219" spans="2:11" ht="15" customHeight="1">
      <c r="B219" s="88"/>
      <c r="C219" s="163" t="s">
        <v>147</v>
      </c>
      <c r="D219" s="133" t="s">
        <v>108</v>
      </c>
      <c r="E219" s="133" t="s">
        <v>108</v>
      </c>
      <c r="F219" s="189"/>
      <c r="G219" s="190"/>
      <c r="H219" s="91"/>
      <c r="I219" s="10"/>
      <c r="J219" s="10"/>
    </row>
    <row r="220" spans="2:11" ht="15.75">
      <c r="B220" s="88"/>
      <c r="C220" s="163" t="s">
        <v>148</v>
      </c>
      <c r="D220" s="133" t="s">
        <v>108</v>
      </c>
      <c r="E220" s="133" t="s">
        <v>108</v>
      </c>
      <c r="F220" s="189"/>
      <c r="G220" s="190"/>
      <c r="H220" s="91"/>
    </row>
    <row r="221" spans="2:11" ht="15.75">
      <c r="B221" s="88"/>
      <c r="C221" s="163" t="s">
        <v>17</v>
      </c>
      <c r="D221" s="133" t="s">
        <v>108</v>
      </c>
      <c r="E221" s="133" t="s">
        <v>108</v>
      </c>
      <c r="F221" s="189"/>
      <c r="G221" s="190"/>
      <c r="H221" s="91"/>
    </row>
    <row r="222" spans="2:11" ht="15.75">
      <c r="B222" s="88"/>
      <c r="C222" s="163" t="s">
        <v>23</v>
      </c>
      <c r="D222" s="133" t="s">
        <v>108</v>
      </c>
      <c r="E222" s="133" t="s">
        <v>108</v>
      </c>
      <c r="F222" s="189"/>
      <c r="G222" s="190"/>
      <c r="H222" s="91"/>
    </row>
    <row r="223" spans="2:11" ht="15.75">
      <c r="B223" s="88"/>
      <c r="C223" s="163" t="s">
        <v>18</v>
      </c>
      <c r="D223" s="133" t="s">
        <v>108</v>
      </c>
      <c r="E223" s="133" t="s">
        <v>108</v>
      </c>
      <c r="F223" s="189"/>
      <c r="G223" s="190"/>
      <c r="H223" s="91"/>
    </row>
    <row r="224" spans="2:11" ht="15.75">
      <c r="B224" s="88"/>
      <c r="C224" s="163" t="s">
        <v>19</v>
      </c>
      <c r="D224" s="133" t="s">
        <v>108</v>
      </c>
      <c r="E224" s="133" t="s">
        <v>108</v>
      </c>
      <c r="F224" s="189"/>
      <c r="G224" s="190"/>
      <c r="H224" s="91"/>
    </row>
    <row r="225" spans="2:10" ht="15.75">
      <c r="B225" s="88"/>
      <c r="C225" s="163" t="s">
        <v>20</v>
      </c>
      <c r="D225" s="133" t="s">
        <v>108</v>
      </c>
      <c r="E225" s="133" t="s">
        <v>108</v>
      </c>
      <c r="F225" s="189"/>
      <c r="G225" s="190"/>
      <c r="H225" s="91"/>
    </row>
    <row r="226" spans="2:10" ht="15.75">
      <c r="B226" s="88"/>
      <c r="C226" s="163" t="s">
        <v>21</v>
      </c>
      <c r="D226" s="133" t="s">
        <v>108</v>
      </c>
      <c r="E226" s="133" t="s">
        <v>108</v>
      </c>
      <c r="F226" s="189"/>
      <c r="G226" s="190"/>
      <c r="H226" s="91"/>
    </row>
    <row r="227" spans="2:10" ht="15.75">
      <c r="B227" s="88"/>
      <c r="C227" s="163" t="s">
        <v>22</v>
      </c>
      <c r="D227" s="133" t="s">
        <v>108</v>
      </c>
      <c r="E227" s="133" t="s">
        <v>108</v>
      </c>
      <c r="F227" s="189"/>
      <c r="G227" s="190"/>
      <c r="H227" s="91"/>
    </row>
    <row r="228" spans="2:10" ht="15.75">
      <c r="B228" s="88"/>
      <c r="C228" s="164" t="s">
        <v>100</v>
      </c>
      <c r="D228" s="133" t="s">
        <v>108</v>
      </c>
      <c r="E228" s="133" t="s">
        <v>108</v>
      </c>
      <c r="F228" s="189"/>
      <c r="G228" s="190"/>
      <c r="H228" s="91"/>
    </row>
    <row r="229" spans="2:10" ht="15.75">
      <c r="B229" s="88"/>
      <c r="C229" s="164" t="s">
        <v>97</v>
      </c>
      <c r="D229" s="133" t="s">
        <v>108</v>
      </c>
      <c r="E229" s="133" t="s">
        <v>108</v>
      </c>
      <c r="F229" s="189"/>
      <c r="G229" s="190"/>
      <c r="H229" s="91"/>
    </row>
    <row r="230" spans="2:10" ht="15.75">
      <c r="B230" s="88"/>
      <c r="C230" s="164" t="s">
        <v>98</v>
      </c>
      <c r="D230" s="133" t="s">
        <v>108</v>
      </c>
      <c r="E230" s="133" t="s">
        <v>108</v>
      </c>
      <c r="F230" s="189"/>
      <c r="G230" s="190"/>
      <c r="H230" s="91"/>
    </row>
    <row r="231" spans="2:10" ht="15.75">
      <c r="B231" s="88"/>
      <c r="C231" s="164" t="s">
        <v>99</v>
      </c>
      <c r="D231" s="133" t="s">
        <v>108</v>
      </c>
      <c r="E231" s="133" t="s">
        <v>108</v>
      </c>
      <c r="F231" s="189"/>
      <c r="G231" s="190"/>
      <c r="H231" s="91"/>
    </row>
    <row r="232" spans="2:10" ht="9.6" customHeight="1">
      <c r="B232" s="98"/>
      <c r="C232" s="107"/>
      <c r="D232" s="108"/>
      <c r="E232" s="101"/>
      <c r="F232" s="108"/>
      <c r="G232" s="108"/>
      <c r="H232" s="109"/>
      <c r="I232" s="10"/>
      <c r="J232" s="10"/>
    </row>
    <row r="233" spans="2:10" ht="9.6" customHeight="1">
      <c r="B233" s="98"/>
      <c r="C233" s="107"/>
      <c r="D233" s="108"/>
      <c r="E233" s="101"/>
      <c r="F233" s="108"/>
      <c r="G233" s="108"/>
      <c r="H233" s="109"/>
      <c r="I233" s="10"/>
      <c r="J233" s="10"/>
    </row>
    <row r="234" spans="2:10" ht="21">
      <c r="B234" s="87" t="s">
        <v>233</v>
      </c>
      <c r="C234" s="92"/>
      <c r="D234" s="92"/>
      <c r="E234" s="92"/>
      <c r="F234" s="92"/>
      <c r="G234" s="92"/>
      <c r="H234" s="93"/>
      <c r="I234" s="10"/>
      <c r="J234" s="10"/>
    </row>
    <row r="235" spans="2:10" ht="9.6" customHeight="1">
      <c r="B235" s="98"/>
      <c r="C235" s="107"/>
      <c r="D235" s="108"/>
      <c r="E235" s="101"/>
      <c r="F235" s="108"/>
      <c r="G235" s="108"/>
      <c r="H235" s="109"/>
      <c r="I235" s="10"/>
      <c r="J235" s="10"/>
    </row>
    <row r="236" spans="2:10" ht="28.35" customHeight="1">
      <c r="B236" s="88"/>
      <c r="C236" s="104" t="s">
        <v>194</v>
      </c>
      <c r="D236" s="138" t="s">
        <v>92</v>
      </c>
      <c r="E236" s="89"/>
      <c r="F236" s="89"/>
      <c r="G236" s="89"/>
      <c r="H236" s="91"/>
      <c r="I236" s="10"/>
      <c r="J236" s="10"/>
    </row>
    <row r="237" spans="2:10" ht="9.6" customHeight="1">
      <c r="B237" s="98"/>
      <c r="C237" s="107"/>
      <c r="D237" s="108"/>
      <c r="E237" s="101"/>
      <c r="F237" s="108"/>
      <c r="G237" s="108"/>
      <c r="H237" s="109"/>
      <c r="I237" s="10"/>
      <c r="J237" s="10"/>
    </row>
    <row r="238" spans="2:10" ht="31.7" customHeight="1">
      <c r="B238" s="88"/>
      <c r="C238" s="104" t="s">
        <v>103</v>
      </c>
      <c r="D238" s="138" t="s">
        <v>92</v>
      </c>
      <c r="E238" s="89"/>
      <c r="F238" s="89"/>
      <c r="G238" s="89"/>
      <c r="H238" s="91"/>
      <c r="I238" s="10"/>
      <c r="J238" s="10"/>
    </row>
    <row r="239" spans="2:10" ht="11.1" customHeight="1">
      <c r="B239" s="88"/>
      <c r="C239" s="104"/>
      <c r="D239" s="104"/>
      <c r="E239" s="89"/>
      <c r="F239" s="89"/>
      <c r="G239" s="89"/>
      <c r="H239" s="91"/>
      <c r="I239" s="10"/>
      <c r="J239" s="10"/>
    </row>
    <row r="240" spans="2:10" ht="31.5">
      <c r="B240" s="88"/>
      <c r="C240" s="104" t="s">
        <v>145</v>
      </c>
      <c r="D240" s="147" t="s">
        <v>92</v>
      </c>
      <c r="E240" s="89"/>
      <c r="F240" s="89"/>
      <c r="G240" s="89"/>
      <c r="H240" s="91"/>
      <c r="I240" s="10"/>
      <c r="J240" s="10"/>
    </row>
    <row r="241" spans="2:10" ht="9.6" customHeight="1">
      <c r="B241" s="98"/>
      <c r="C241" s="107"/>
      <c r="D241" s="108"/>
      <c r="E241" s="101"/>
      <c r="F241" s="108"/>
      <c r="G241" s="108"/>
      <c r="H241" s="109"/>
      <c r="I241" s="10"/>
      <c r="J241" s="10"/>
    </row>
    <row r="242" spans="2:10" ht="15" customHeight="1">
      <c r="B242" s="88"/>
      <c r="C242" s="14" t="s">
        <v>184</v>
      </c>
      <c r="D242" s="138" t="s">
        <v>92</v>
      </c>
      <c r="E242" s="89"/>
      <c r="F242" s="89"/>
      <c r="G242" s="89"/>
      <c r="H242" s="91"/>
      <c r="I242" s="10"/>
      <c r="J242" s="10"/>
    </row>
    <row r="243" spans="2:10" ht="9.6" customHeight="1">
      <c r="B243" s="98"/>
      <c r="C243" s="107"/>
      <c r="D243" s="108"/>
      <c r="E243" s="101"/>
      <c r="F243" s="108"/>
      <c r="G243" s="108"/>
      <c r="H243" s="109"/>
      <c r="I243" s="10"/>
      <c r="J243" s="10"/>
    </row>
    <row r="244" spans="2:10" ht="15" customHeight="1">
      <c r="B244" s="88"/>
      <c r="C244" s="14" t="s">
        <v>43</v>
      </c>
      <c r="D244" s="89"/>
      <c r="E244" s="89"/>
      <c r="F244" s="89"/>
      <c r="G244" s="89"/>
      <c r="H244" s="91"/>
      <c r="I244" s="10"/>
      <c r="J244" s="10"/>
    </row>
    <row r="245" spans="2:10" ht="15.75">
      <c r="B245" s="88"/>
      <c r="C245" s="129" t="s">
        <v>168</v>
      </c>
      <c r="D245" s="138" t="s">
        <v>92</v>
      </c>
      <c r="E245" s="89"/>
      <c r="F245" s="89"/>
      <c r="G245" s="89"/>
      <c r="H245" s="91"/>
    </row>
    <row r="246" spans="2:10" ht="15" customHeight="1">
      <c r="B246" s="88"/>
      <c r="C246" s="129" t="s">
        <v>170</v>
      </c>
      <c r="D246" s="138" t="s">
        <v>92</v>
      </c>
      <c r="E246" s="89"/>
      <c r="F246" s="89"/>
      <c r="G246" s="89"/>
      <c r="H246" s="91"/>
      <c r="I246" s="10"/>
      <c r="J246" s="10"/>
    </row>
    <row r="247" spans="2:10" ht="15.75">
      <c r="B247" s="88"/>
      <c r="C247" s="129" t="s">
        <v>195</v>
      </c>
      <c r="D247" s="138" t="s">
        <v>92</v>
      </c>
      <c r="E247" s="89"/>
      <c r="F247" s="89"/>
      <c r="G247" s="89"/>
      <c r="H247" s="91"/>
    </row>
    <row r="248" spans="2:10" ht="15.75">
      <c r="B248" s="88"/>
      <c r="C248" s="129" t="s">
        <v>169</v>
      </c>
      <c r="D248" s="138" t="s">
        <v>92</v>
      </c>
      <c r="E248" s="89"/>
      <c r="F248" s="89"/>
      <c r="G248" s="89"/>
      <c r="H248" s="91"/>
    </row>
    <row r="249" spans="2:10" ht="15.75">
      <c r="B249" s="88"/>
      <c r="C249" s="129" t="s">
        <v>171</v>
      </c>
      <c r="D249" s="138" t="s">
        <v>92</v>
      </c>
      <c r="E249" s="89"/>
      <c r="F249" s="89"/>
      <c r="G249" s="89"/>
      <c r="H249" s="91"/>
    </row>
    <row r="250" spans="2:10" ht="9.6" customHeight="1">
      <c r="B250" s="98"/>
      <c r="C250" s="107"/>
      <c r="D250" s="108"/>
      <c r="E250" s="101"/>
      <c r="F250" s="108"/>
      <c r="G250" s="108"/>
      <c r="H250" s="109"/>
      <c r="I250" s="10"/>
      <c r="J250" s="10"/>
    </row>
    <row r="251" spans="2:10" ht="15.75">
      <c r="B251" s="88"/>
      <c r="C251" s="89" t="s">
        <v>138</v>
      </c>
      <c r="D251" s="89"/>
      <c r="E251" s="89"/>
      <c r="F251" s="89"/>
      <c r="G251" s="89"/>
      <c r="H251" s="91"/>
    </row>
    <row r="252" spans="2:10" ht="15.75">
      <c r="B252" s="88"/>
      <c r="C252" s="214"/>
      <c r="D252" s="215"/>
      <c r="E252" s="215"/>
      <c r="F252" s="215"/>
      <c r="G252" s="216"/>
      <c r="H252" s="91"/>
    </row>
    <row r="253" spans="2:10" ht="15.75">
      <c r="B253" s="88"/>
      <c r="C253" s="217"/>
      <c r="D253" s="218"/>
      <c r="E253" s="218"/>
      <c r="F253" s="218"/>
      <c r="G253" s="219"/>
      <c r="H253" s="91"/>
      <c r="I253" s="10"/>
      <c r="J253" s="10"/>
    </row>
    <row r="254" spans="2:10" ht="15.75">
      <c r="B254" s="88"/>
      <c r="C254" s="217"/>
      <c r="D254" s="218"/>
      <c r="E254" s="218"/>
      <c r="F254" s="218"/>
      <c r="G254" s="219"/>
      <c r="H254" s="91"/>
      <c r="I254" s="10"/>
      <c r="J254" s="10"/>
    </row>
    <row r="255" spans="2:10" ht="15.75">
      <c r="B255" s="88"/>
      <c r="C255" s="217"/>
      <c r="D255" s="218"/>
      <c r="E255" s="218"/>
      <c r="F255" s="218"/>
      <c r="G255" s="219"/>
      <c r="H255" s="91"/>
      <c r="I255" s="10"/>
      <c r="J255" s="10"/>
    </row>
    <row r="256" spans="2:10" ht="15.75">
      <c r="B256" s="88"/>
      <c r="C256" s="217"/>
      <c r="D256" s="218"/>
      <c r="E256" s="218"/>
      <c r="F256" s="218"/>
      <c r="G256" s="219"/>
      <c r="H256" s="91"/>
      <c r="I256" s="10"/>
      <c r="J256" s="10"/>
    </row>
    <row r="257" spans="2:10" ht="15.75">
      <c r="B257" s="88"/>
      <c r="C257" s="217"/>
      <c r="D257" s="218"/>
      <c r="E257" s="218"/>
      <c r="F257" s="218"/>
      <c r="G257" s="219"/>
      <c r="H257" s="91"/>
      <c r="I257" s="10"/>
      <c r="J257" s="10"/>
    </row>
    <row r="258" spans="2:10" ht="15.75">
      <c r="B258" s="88"/>
      <c r="C258" s="217"/>
      <c r="D258" s="218"/>
      <c r="E258" s="218"/>
      <c r="F258" s="218"/>
      <c r="G258" s="219"/>
      <c r="H258" s="91"/>
    </row>
    <row r="259" spans="2:10" ht="15" customHeight="1">
      <c r="B259" s="88"/>
      <c r="C259" s="217"/>
      <c r="D259" s="218"/>
      <c r="E259" s="218"/>
      <c r="F259" s="218"/>
      <c r="G259" s="219"/>
      <c r="H259" s="91"/>
    </row>
    <row r="260" spans="2:10" ht="15" customHeight="1">
      <c r="B260" s="88"/>
      <c r="C260" s="220"/>
      <c r="D260" s="221"/>
      <c r="E260" s="221"/>
      <c r="F260" s="221"/>
      <c r="G260" s="222"/>
      <c r="H260" s="91"/>
    </row>
    <row r="261" spans="2:10" ht="9.6" customHeight="1">
      <c r="B261" s="98"/>
      <c r="C261" s="107"/>
      <c r="D261" s="108"/>
      <c r="E261" s="101"/>
      <c r="F261" s="108"/>
      <c r="G261" s="108"/>
      <c r="H261" s="109"/>
      <c r="I261" s="10"/>
      <c r="J261" s="10"/>
    </row>
    <row r="262" spans="2:10" ht="21">
      <c r="B262" s="87" t="s">
        <v>234</v>
      </c>
      <c r="C262" s="92"/>
      <c r="D262" s="92"/>
      <c r="E262" s="92"/>
      <c r="F262" s="92"/>
      <c r="G262" s="92"/>
      <c r="H262" s="93"/>
    </row>
    <row r="263" spans="2:10" ht="15.75">
      <c r="B263" s="98"/>
      <c r="C263" s="121" t="s">
        <v>136</v>
      </c>
      <c r="D263" s="108"/>
      <c r="E263" s="101"/>
      <c r="F263" s="108"/>
      <c r="G263" s="108"/>
      <c r="H263" s="109"/>
      <c r="I263" s="10"/>
      <c r="J263" s="10"/>
    </row>
    <row r="264" spans="2:10" ht="9.6" customHeight="1">
      <c r="B264" s="88"/>
      <c r="C264" s="214" t="s">
        <v>135</v>
      </c>
      <c r="D264" s="215"/>
      <c r="E264" s="215"/>
      <c r="F264" s="215"/>
      <c r="G264" s="216"/>
      <c r="H264" s="91"/>
      <c r="I264" s="10"/>
      <c r="J264" s="10"/>
    </row>
    <row r="265" spans="2:10" ht="15.75">
      <c r="B265" s="88"/>
      <c r="C265" s="217"/>
      <c r="D265" s="218"/>
      <c r="E265" s="218"/>
      <c r="F265" s="218"/>
      <c r="G265" s="219"/>
      <c r="H265" s="91"/>
    </row>
    <row r="266" spans="2:10" ht="9.6" customHeight="1">
      <c r="B266" s="88"/>
      <c r="C266" s="217"/>
      <c r="D266" s="218"/>
      <c r="E266" s="218"/>
      <c r="F266" s="218"/>
      <c r="G266" s="219"/>
      <c r="H266" s="91"/>
      <c r="I266" s="10"/>
      <c r="J266" s="10"/>
    </row>
    <row r="267" spans="2:10" ht="19.5" customHeight="1">
      <c r="B267" s="88"/>
      <c r="C267" s="217"/>
      <c r="D267" s="218"/>
      <c r="E267" s="218"/>
      <c r="F267" s="218"/>
      <c r="G267" s="219"/>
      <c r="H267" s="91"/>
    </row>
    <row r="268" spans="2:10" ht="19.5" customHeight="1">
      <c r="B268" s="88"/>
      <c r="C268" s="217"/>
      <c r="D268" s="218"/>
      <c r="E268" s="218"/>
      <c r="F268" s="218"/>
      <c r="G268" s="219"/>
      <c r="H268" s="91"/>
    </row>
    <row r="269" spans="2:10" ht="19.5" customHeight="1">
      <c r="B269" s="88"/>
      <c r="C269" s="217"/>
      <c r="D269" s="218"/>
      <c r="E269" s="218"/>
      <c r="F269" s="218"/>
      <c r="G269" s="219"/>
      <c r="H269" s="91"/>
    </row>
    <row r="270" spans="2:10" ht="19.5" customHeight="1">
      <c r="B270" s="88"/>
      <c r="C270" s="217"/>
      <c r="D270" s="218"/>
      <c r="E270" s="218"/>
      <c r="F270" s="218"/>
      <c r="G270" s="219"/>
      <c r="H270" s="91"/>
    </row>
    <row r="271" spans="2:10" ht="19.5" customHeight="1">
      <c r="B271" s="88"/>
      <c r="C271" s="217"/>
      <c r="D271" s="218"/>
      <c r="E271" s="218"/>
      <c r="F271" s="218"/>
      <c r="G271" s="219"/>
      <c r="H271" s="91"/>
    </row>
    <row r="272" spans="2:10" ht="19.5" customHeight="1">
      <c r="B272" s="88"/>
      <c r="C272" s="220"/>
      <c r="D272" s="221"/>
      <c r="E272" s="221"/>
      <c r="F272" s="221"/>
      <c r="G272" s="222"/>
      <c r="H272" s="91"/>
    </row>
    <row r="273" spans="2:10" ht="9.6" customHeight="1">
      <c r="B273" s="98"/>
      <c r="C273" s="107"/>
      <c r="D273" s="108"/>
      <c r="E273" s="101"/>
      <c r="F273" s="108"/>
      <c r="G273" s="108"/>
      <c r="H273" s="109"/>
      <c r="I273" s="10"/>
      <c r="J273" s="10"/>
    </row>
    <row r="274" spans="2:10" ht="21">
      <c r="B274" s="87" t="s">
        <v>260</v>
      </c>
      <c r="C274" s="92"/>
      <c r="D274" s="92"/>
      <c r="E274" s="92"/>
      <c r="F274" s="92"/>
      <c r="G274" s="92"/>
      <c r="H274" s="93"/>
    </row>
    <row r="275" spans="2:10" ht="15.75">
      <c r="B275" s="98"/>
      <c r="C275" s="140" t="s">
        <v>137</v>
      </c>
      <c r="D275" s="108"/>
      <c r="E275" s="101"/>
      <c r="F275" s="108"/>
      <c r="G275" s="108"/>
      <c r="H275" s="109"/>
      <c r="I275" s="10"/>
      <c r="J275" s="10"/>
    </row>
    <row r="276" spans="2:10" ht="15.75">
      <c r="B276" s="88"/>
      <c r="C276" s="214"/>
      <c r="D276" s="215"/>
      <c r="E276" s="215"/>
      <c r="F276" s="215"/>
      <c r="G276" s="216"/>
      <c r="H276" s="91"/>
    </row>
    <row r="277" spans="2:10" ht="15.75">
      <c r="B277" s="88"/>
      <c r="C277" s="217"/>
      <c r="D277" s="218"/>
      <c r="E277" s="218"/>
      <c r="F277" s="218"/>
      <c r="G277" s="219"/>
      <c r="H277" s="91"/>
    </row>
    <row r="278" spans="2:10" ht="9.6" customHeight="1">
      <c r="B278" s="88"/>
      <c r="C278" s="217"/>
      <c r="D278" s="218"/>
      <c r="E278" s="218"/>
      <c r="F278" s="218"/>
      <c r="G278" s="219"/>
      <c r="H278" s="91"/>
      <c r="I278" s="10"/>
      <c r="J278" s="10"/>
    </row>
    <row r="279" spans="2:10" ht="15.75">
      <c r="B279" s="88"/>
      <c r="C279" s="217"/>
      <c r="D279" s="218"/>
      <c r="E279" s="218"/>
      <c r="F279" s="218"/>
      <c r="G279" s="219"/>
      <c r="H279" s="91"/>
    </row>
    <row r="280" spans="2:10" ht="15.75">
      <c r="B280" s="88"/>
      <c r="C280" s="217"/>
      <c r="D280" s="218"/>
      <c r="E280" s="218"/>
      <c r="F280" s="218"/>
      <c r="G280" s="219"/>
      <c r="H280" s="91"/>
    </row>
    <row r="281" spans="2:10" ht="15.75">
      <c r="B281" s="88"/>
      <c r="C281" s="217"/>
      <c r="D281" s="218"/>
      <c r="E281" s="218"/>
      <c r="F281" s="218"/>
      <c r="G281" s="219"/>
      <c r="H281" s="91"/>
    </row>
    <row r="282" spans="2:10" ht="15.75">
      <c r="B282" s="88"/>
      <c r="C282" s="217"/>
      <c r="D282" s="218"/>
      <c r="E282" s="218"/>
      <c r="F282" s="218"/>
      <c r="G282" s="219"/>
      <c r="H282" s="91"/>
    </row>
    <row r="283" spans="2:10" ht="15.75">
      <c r="B283" s="88"/>
      <c r="C283" s="217"/>
      <c r="D283" s="218"/>
      <c r="E283" s="218"/>
      <c r="F283" s="218"/>
      <c r="G283" s="219"/>
      <c r="H283" s="91"/>
    </row>
    <row r="284" spans="2:10" ht="15.75">
      <c r="B284" s="88"/>
      <c r="C284" s="217"/>
      <c r="D284" s="218"/>
      <c r="E284" s="218"/>
      <c r="F284" s="218"/>
      <c r="G284" s="219"/>
      <c r="H284" s="91"/>
    </row>
    <row r="285" spans="2:10" ht="15.75">
      <c r="B285" s="88"/>
      <c r="C285" s="217"/>
      <c r="D285" s="218"/>
      <c r="E285" s="218"/>
      <c r="F285" s="218"/>
      <c r="G285" s="219"/>
      <c r="H285" s="91"/>
    </row>
    <row r="286" spans="2:10" ht="15.75">
      <c r="B286" s="88"/>
      <c r="C286" s="220"/>
      <c r="D286" s="221"/>
      <c r="E286" s="221"/>
      <c r="F286" s="221"/>
      <c r="G286" s="222"/>
      <c r="H286" s="91"/>
    </row>
    <row r="287" spans="2:10" ht="9.6" customHeight="1">
      <c r="B287" s="98"/>
      <c r="C287" s="107"/>
      <c r="D287" s="108"/>
      <c r="E287" s="101"/>
      <c r="F287" s="108"/>
      <c r="G287" s="108"/>
      <c r="H287" s="109"/>
      <c r="I287" s="10"/>
      <c r="J287" s="10"/>
    </row>
    <row r="288" spans="2:10">
      <c r="B288" s="8"/>
      <c r="C288" s="8"/>
      <c r="D288" s="8"/>
      <c r="E288" s="8"/>
      <c r="F288" s="8"/>
      <c r="G288" s="8"/>
      <c r="H288" s="16"/>
    </row>
    <row r="289" spans="2:19">
      <c r="B289" s="8"/>
      <c r="C289" s="8"/>
      <c r="D289" s="8"/>
      <c r="E289" s="8"/>
      <c r="F289" s="8"/>
      <c r="G289" s="8"/>
      <c r="H289" s="16"/>
    </row>
    <row r="290" spans="2:19">
      <c r="B290" s="8"/>
      <c r="C290" s="8"/>
      <c r="D290" s="8"/>
      <c r="E290" s="8"/>
      <c r="F290" s="8"/>
      <c r="G290" s="8"/>
      <c r="H290" s="16"/>
    </row>
    <row r="291" spans="2:19" s="8" customFormat="1">
      <c r="H291" s="16"/>
      <c r="I291" s="16"/>
      <c r="N291" s="185"/>
      <c r="O291" s="185"/>
      <c r="P291" s="185"/>
      <c r="Q291" s="185"/>
      <c r="R291" s="185"/>
      <c r="S291" s="185"/>
    </row>
    <row r="292" spans="2:19" s="8" customFormat="1">
      <c r="H292" s="16"/>
      <c r="I292" s="16"/>
      <c r="N292" s="185"/>
      <c r="O292" s="185"/>
      <c r="P292" s="185"/>
      <c r="Q292" s="185"/>
      <c r="R292" s="185"/>
      <c r="S292" s="185"/>
    </row>
    <row r="293" spans="2:19" s="8" customFormat="1">
      <c r="H293" s="16"/>
      <c r="I293" s="16"/>
      <c r="N293" s="185"/>
      <c r="O293" s="185"/>
      <c r="P293" s="185"/>
      <c r="Q293" s="185"/>
      <c r="R293" s="185"/>
      <c r="S293" s="185"/>
    </row>
    <row r="294" spans="2:19" s="8" customFormat="1">
      <c r="H294" s="16"/>
      <c r="I294" s="16"/>
      <c r="N294" s="185"/>
      <c r="O294" s="185"/>
      <c r="P294" s="185"/>
      <c r="Q294" s="185"/>
      <c r="R294" s="185"/>
      <c r="S294" s="185"/>
    </row>
    <row r="295" spans="2:19" s="8" customFormat="1">
      <c r="H295" s="16"/>
      <c r="I295" s="16"/>
      <c r="N295" s="185"/>
      <c r="O295" s="185"/>
      <c r="P295" s="185"/>
      <c r="Q295" s="185"/>
      <c r="R295" s="185"/>
      <c r="S295" s="185"/>
    </row>
    <row r="296" spans="2:19" s="8" customFormat="1">
      <c r="H296" s="16"/>
      <c r="I296" s="16"/>
      <c r="N296" s="185"/>
      <c r="O296" s="185"/>
      <c r="P296" s="185"/>
      <c r="Q296" s="185"/>
      <c r="R296" s="185"/>
      <c r="S296" s="185"/>
    </row>
    <row r="297" spans="2:19" s="8" customFormat="1">
      <c r="H297" s="16"/>
      <c r="I297" s="16"/>
      <c r="N297" s="185"/>
      <c r="O297" s="185"/>
      <c r="P297" s="185"/>
      <c r="Q297" s="185"/>
      <c r="R297" s="185"/>
      <c r="S297" s="185"/>
    </row>
    <row r="298" spans="2:19" s="8" customFormat="1">
      <c r="H298" s="16"/>
      <c r="I298" s="16"/>
      <c r="N298" s="185"/>
      <c r="O298" s="185"/>
      <c r="P298" s="185"/>
      <c r="Q298" s="185"/>
      <c r="R298" s="185"/>
      <c r="S298" s="185"/>
    </row>
    <row r="299" spans="2:19" s="8" customFormat="1">
      <c r="H299" s="16"/>
      <c r="I299" s="16"/>
      <c r="N299" s="185"/>
      <c r="O299" s="185"/>
      <c r="P299" s="185"/>
      <c r="Q299" s="185"/>
      <c r="R299" s="185"/>
      <c r="S299" s="185"/>
    </row>
    <row r="300" spans="2:19" s="8" customFormat="1">
      <c r="H300" s="16"/>
      <c r="I300" s="16"/>
      <c r="N300" s="185"/>
      <c r="O300" s="185"/>
      <c r="P300" s="185"/>
      <c r="Q300" s="185"/>
      <c r="R300" s="185"/>
      <c r="S300" s="185"/>
    </row>
    <row r="301" spans="2:19" s="8" customFormat="1">
      <c r="H301" s="16"/>
      <c r="I301" s="16"/>
      <c r="N301" s="185"/>
      <c r="O301" s="185"/>
      <c r="P301" s="185"/>
      <c r="Q301" s="185"/>
      <c r="R301" s="185"/>
      <c r="S301" s="185"/>
    </row>
    <row r="302" spans="2:19" s="8" customFormat="1">
      <c r="H302" s="16"/>
      <c r="I302" s="16"/>
      <c r="N302" s="185"/>
      <c r="O302" s="185"/>
      <c r="P302" s="185"/>
      <c r="Q302" s="185"/>
      <c r="R302" s="185"/>
      <c r="S302" s="185"/>
    </row>
    <row r="303" spans="2:19" s="8" customFormat="1">
      <c r="H303" s="16"/>
      <c r="I303" s="16"/>
      <c r="N303" s="185"/>
      <c r="O303" s="185"/>
      <c r="P303" s="185"/>
      <c r="Q303" s="185"/>
      <c r="R303" s="185"/>
      <c r="S303" s="185"/>
    </row>
    <row r="304" spans="2:19" s="8" customFormat="1">
      <c r="H304" s="16"/>
      <c r="I304" s="16"/>
      <c r="N304" s="185"/>
      <c r="O304" s="185"/>
      <c r="P304" s="185"/>
      <c r="Q304" s="185"/>
      <c r="R304" s="185"/>
      <c r="S304" s="185"/>
    </row>
    <row r="305" spans="8:19" s="8" customFormat="1">
      <c r="H305" s="16"/>
      <c r="I305" s="16"/>
      <c r="N305" s="185"/>
      <c r="O305" s="185"/>
      <c r="P305" s="185"/>
      <c r="Q305" s="185"/>
      <c r="R305" s="185"/>
      <c r="S305" s="185"/>
    </row>
    <row r="306" spans="8:19" s="8" customFormat="1">
      <c r="H306" s="16"/>
      <c r="I306" s="16"/>
      <c r="N306" s="185"/>
      <c r="O306" s="185"/>
      <c r="P306" s="185"/>
      <c r="Q306" s="185"/>
      <c r="R306" s="185"/>
      <c r="S306" s="185"/>
    </row>
    <row r="307" spans="8:19" s="8" customFormat="1">
      <c r="H307" s="16"/>
      <c r="I307" s="16"/>
      <c r="N307" s="185"/>
      <c r="O307" s="185"/>
      <c r="P307" s="185"/>
      <c r="Q307" s="185"/>
      <c r="R307" s="185"/>
      <c r="S307" s="185"/>
    </row>
    <row r="308" spans="8:19" s="8" customFormat="1">
      <c r="H308" s="16"/>
      <c r="I308" s="16"/>
      <c r="N308" s="185"/>
      <c r="O308" s="185"/>
      <c r="P308" s="185"/>
      <c r="Q308" s="185"/>
      <c r="R308" s="185"/>
      <c r="S308" s="185"/>
    </row>
    <row r="309" spans="8:19" s="8" customFormat="1">
      <c r="H309" s="16"/>
      <c r="I309" s="16"/>
      <c r="N309" s="185"/>
      <c r="O309" s="185"/>
      <c r="P309" s="185"/>
      <c r="Q309" s="185"/>
      <c r="R309" s="185"/>
      <c r="S309" s="185"/>
    </row>
    <row r="310" spans="8:19" s="8" customFormat="1">
      <c r="H310" s="16"/>
      <c r="I310" s="16"/>
      <c r="N310" s="185"/>
      <c r="O310" s="185"/>
      <c r="P310" s="185"/>
      <c r="Q310" s="185"/>
      <c r="R310" s="185"/>
      <c r="S310" s="185"/>
    </row>
    <row r="311" spans="8:19" s="8" customFormat="1">
      <c r="H311" s="16"/>
      <c r="I311" s="16"/>
      <c r="N311" s="185"/>
      <c r="O311" s="185"/>
      <c r="P311" s="185"/>
      <c r="Q311" s="185"/>
      <c r="R311" s="185"/>
      <c r="S311" s="185"/>
    </row>
    <row r="312" spans="8:19" s="8" customFormat="1">
      <c r="H312" s="16"/>
      <c r="I312" s="16"/>
      <c r="N312" s="185"/>
      <c r="O312" s="185"/>
      <c r="P312" s="185"/>
      <c r="Q312" s="185"/>
      <c r="R312" s="185"/>
      <c r="S312" s="185"/>
    </row>
    <row r="313" spans="8:19" s="8" customFormat="1">
      <c r="H313" s="16"/>
      <c r="I313" s="16"/>
      <c r="N313" s="185"/>
      <c r="O313" s="185"/>
      <c r="P313" s="185"/>
      <c r="Q313" s="185"/>
      <c r="R313" s="185"/>
      <c r="S313" s="185"/>
    </row>
    <row r="314" spans="8:19" s="8" customFormat="1">
      <c r="H314" s="16"/>
      <c r="I314" s="16"/>
      <c r="N314" s="185"/>
      <c r="O314" s="185"/>
      <c r="P314" s="185"/>
      <c r="Q314" s="185"/>
      <c r="R314" s="185"/>
      <c r="S314" s="185"/>
    </row>
    <row r="315" spans="8:19" s="8" customFormat="1">
      <c r="H315" s="16"/>
      <c r="I315" s="16"/>
      <c r="N315" s="185"/>
      <c r="O315" s="185"/>
      <c r="P315" s="185"/>
      <c r="Q315" s="185"/>
      <c r="R315" s="185"/>
      <c r="S315" s="185"/>
    </row>
    <row r="316" spans="8:19" s="8" customFormat="1">
      <c r="H316" s="16"/>
      <c r="I316" s="16"/>
      <c r="N316" s="185"/>
      <c r="O316" s="185"/>
      <c r="P316" s="185"/>
      <c r="Q316" s="185"/>
      <c r="R316" s="185"/>
      <c r="S316" s="185"/>
    </row>
    <row r="317" spans="8:19" s="8" customFormat="1">
      <c r="H317" s="16"/>
      <c r="I317" s="16"/>
      <c r="N317" s="185"/>
      <c r="O317" s="185"/>
      <c r="P317" s="185"/>
      <c r="Q317" s="185"/>
      <c r="R317" s="185"/>
      <c r="S317" s="185"/>
    </row>
    <row r="318" spans="8:19" s="8" customFormat="1">
      <c r="H318" s="16"/>
      <c r="I318" s="16"/>
      <c r="N318" s="185"/>
      <c r="O318" s="185"/>
      <c r="P318" s="185"/>
      <c r="Q318" s="185"/>
      <c r="R318" s="185"/>
      <c r="S318" s="185"/>
    </row>
    <row r="319" spans="8:19" s="8" customFormat="1">
      <c r="H319" s="16"/>
      <c r="I319" s="16"/>
      <c r="N319" s="185"/>
      <c r="O319" s="185"/>
      <c r="P319" s="185"/>
      <c r="Q319" s="185"/>
      <c r="R319" s="185"/>
      <c r="S319" s="185"/>
    </row>
    <row r="320" spans="8:19" s="8" customFormat="1">
      <c r="H320" s="16"/>
      <c r="I320" s="16"/>
      <c r="N320" s="185"/>
      <c r="O320" s="185"/>
      <c r="P320" s="185"/>
      <c r="Q320" s="185"/>
      <c r="R320" s="185"/>
      <c r="S320" s="185"/>
    </row>
    <row r="321" spans="2:19" s="8" customFormat="1">
      <c r="H321" s="16"/>
      <c r="I321" s="16"/>
      <c r="N321" s="185"/>
      <c r="O321" s="185"/>
      <c r="P321" s="185"/>
      <c r="Q321" s="185"/>
      <c r="R321" s="185"/>
      <c r="S321" s="185"/>
    </row>
    <row r="322" spans="2:19" s="8" customFormat="1">
      <c r="H322" s="16"/>
      <c r="I322" s="16"/>
      <c r="N322" s="185"/>
      <c r="O322" s="185"/>
      <c r="P322" s="185"/>
      <c r="Q322" s="185"/>
      <c r="R322" s="185"/>
      <c r="S322" s="185"/>
    </row>
    <row r="323" spans="2:19" s="8" customFormat="1">
      <c r="H323" s="16"/>
      <c r="I323" s="16"/>
      <c r="N323" s="185"/>
      <c r="O323" s="185"/>
      <c r="P323" s="185"/>
      <c r="Q323" s="185"/>
      <c r="R323" s="185"/>
      <c r="S323" s="185"/>
    </row>
    <row r="324" spans="2:19" s="8" customFormat="1">
      <c r="H324" s="16"/>
      <c r="I324" s="16"/>
      <c r="N324" s="185"/>
      <c r="O324" s="185"/>
      <c r="P324" s="185"/>
      <c r="Q324" s="185"/>
      <c r="R324" s="185"/>
      <c r="S324" s="185"/>
    </row>
    <row r="325" spans="2:19" s="8" customFormat="1">
      <c r="H325" s="16"/>
      <c r="I325" s="16"/>
      <c r="N325" s="185"/>
      <c r="O325" s="185"/>
      <c r="P325" s="185"/>
      <c r="Q325" s="185"/>
      <c r="R325" s="185"/>
      <c r="S325" s="185"/>
    </row>
    <row r="326" spans="2:19" s="8" customFormat="1">
      <c r="H326" s="16"/>
      <c r="I326" s="16"/>
      <c r="N326" s="185"/>
      <c r="O326" s="185"/>
      <c r="P326" s="185"/>
      <c r="Q326" s="185"/>
      <c r="R326" s="185"/>
      <c r="S326" s="185"/>
    </row>
    <row r="327" spans="2:19" s="8" customFormat="1">
      <c r="H327" s="16"/>
      <c r="I327" s="16"/>
      <c r="N327" s="185"/>
      <c r="O327" s="185"/>
      <c r="P327" s="185"/>
      <c r="Q327" s="185"/>
      <c r="R327" s="185"/>
      <c r="S327" s="185"/>
    </row>
    <row r="328" spans="2:19" s="8" customFormat="1">
      <c r="B328" s="1"/>
      <c r="C328" s="1"/>
      <c r="D328" s="1"/>
      <c r="E328" s="1"/>
      <c r="F328" s="1"/>
      <c r="G328" s="1"/>
      <c r="H328" s="4"/>
      <c r="I328" s="16"/>
      <c r="N328" s="185"/>
      <c r="O328" s="185"/>
      <c r="P328" s="185"/>
      <c r="Q328" s="185"/>
      <c r="R328" s="185"/>
      <c r="S328" s="185"/>
    </row>
    <row r="329" spans="2:19" s="8" customFormat="1">
      <c r="B329" s="1"/>
      <c r="C329" s="1"/>
      <c r="D329" s="1"/>
      <c r="E329" s="1"/>
      <c r="F329" s="1"/>
      <c r="G329" s="1"/>
      <c r="H329" s="4"/>
      <c r="I329" s="16"/>
      <c r="N329" s="185"/>
      <c r="O329" s="185"/>
      <c r="P329" s="185"/>
      <c r="Q329" s="185"/>
      <c r="R329" s="185"/>
      <c r="S329" s="185"/>
    </row>
    <row r="330" spans="2:19" s="8" customFormat="1">
      <c r="B330" s="1"/>
      <c r="C330" s="1"/>
      <c r="D330" s="1"/>
      <c r="E330" s="1"/>
      <c r="F330" s="1"/>
      <c r="G330" s="1"/>
      <c r="H330" s="4"/>
      <c r="I330" s="16"/>
      <c r="N330" s="185"/>
      <c r="O330" s="185"/>
      <c r="P330" s="185"/>
      <c r="Q330" s="185"/>
      <c r="R330" s="185"/>
      <c r="S330" s="185"/>
    </row>
  </sheetData>
  <sheetProtection password="F4E2" sheet="1" objects="1" scenarios="1" selectLockedCells="1"/>
  <mergeCells count="77">
    <mergeCell ref="D124:F124"/>
    <mergeCell ref="D114:F114"/>
    <mergeCell ref="D112:F112"/>
    <mergeCell ref="D122:F122"/>
    <mergeCell ref="D15:E15"/>
    <mergeCell ref="F15:G15"/>
    <mergeCell ref="D35:D37"/>
    <mergeCell ref="E35:E37"/>
    <mergeCell ref="F35:F37"/>
    <mergeCell ref="D53:F53"/>
    <mergeCell ref="D93:F93"/>
    <mergeCell ref="D94:F94"/>
    <mergeCell ref="D45:F45"/>
    <mergeCell ref="D89:F89"/>
    <mergeCell ref="D32:D34"/>
    <mergeCell ref="E32:E34"/>
    <mergeCell ref="C264:G272"/>
    <mergeCell ref="C276:G286"/>
    <mergeCell ref="D13:E13"/>
    <mergeCell ref="D14:E14"/>
    <mergeCell ref="D23:D25"/>
    <mergeCell ref="F23:F25"/>
    <mergeCell ref="D26:D28"/>
    <mergeCell ref="F26:F28"/>
    <mergeCell ref="D29:D31"/>
    <mergeCell ref="F29:F31"/>
    <mergeCell ref="D50:E50"/>
    <mergeCell ref="C20:C22"/>
    <mergeCell ref="C252:G260"/>
    <mergeCell ref="D185:F185"/>
    <mergeCell ref="D132:F132"/>
    <mergeCell ref="D134:F134"/>
    <mergeCell ref="D12:E12"/>
    <mergeCell ref="F13:G13"/>
    <mergeCell ref="F14:G14"/>
    <mergeCell ref="D20:D22"/>
    <mergeCell ref="F20:F22"/>
    <mergeCell ref="E20:E22"/>
    <mergeCell ref="D16:E16"/>
    <mergeCell ref="F16:G16"/>
    <mergeCell ref="F32:F34"/>
    <mergeCell ref="C23:C25"/>
    <mergeCell ref="C26:C28"/>
    <mergeCell ref="C29:C31"/>
    <mergeCell ref="E23:E25"/>
    <mergeCell ref="E26:E28"/>
    <mergeCell ref="E29:E31"/>
    <mergeCell ref="F230:G230"/>
    <mergeCell ref="F231:G231"/>
    <mergeCell ref="F222:G222"/>
    <mergeCell ref="F223:G223"/>
    <mergeCell ref="F224:G224"/>
    <mergeCell ref="F225:G225"/>
    <mergeCell ref="F226:G226"/>
    <mergeCell ref="F228:G228"/>
    <mergeCell ref="F229:G229"/>
    <mergeCell ref="F217:G217"/>
    <mergeCell ref="F220:G220"/>
    <mergeCell ref="F221:G221"/>
    <mergeCell ref="F218:G218"/>
    <mergeCell ref="F219:G219"/>
    <mergeCell ref="D7:E7"/>
    <mergeCell ref="D8:E8"/>
    <mergeCell ref="F227:G227"/>
    <mergeCell ref="D189:F189"/>
    <mergeCell ref="D59:F59"/>
    <mergeCell ref="D57:E57"/>
    <mergeCell ref="D63:F63"/>
    <mergeCell ref="D67:F67"/>
    <mergeCell ref="D73:F73"/>
    <mergeCell ref="D91:E91"/>
    <mergeCell ref="D98:F98"/>
    <mergeCell ref="D102:F102"/>
    <mergeCell ref="D108:F108"/>
    <mergeCell ref="D52:F52"/>
    <mergeCell ref="F215:G215"/>
    <mergeCell ref="F216:G216"/>
  </mergeCells>
  <dataValidations count="8">
    <dataValidation type="list" allowBlank="1" showInputMessage="1" showErrorMessage="1" sqref="D57:E57">
      <formula1>$N$20:$N$27</formula1>
    </dataValidation>
    <dataValidation type="list" allowBlank="1" showInputMessage="1" showErrorMessage="1" sqref="D61">
      <formula1>$N$29:$N$40</formula1>
    </dataValidation>
    <dataValidation type="list" allowBlank="1" showInputMessage="1" showErrorMessage="1" sqref="D71 D106">
      <formula1>$O$21:$O$24</formula1>
    </dataValidation>
    <dataValidation type="list" allowBlank="1" showInputMessage="1" showErrorMessage="1" sqref="D100">
      <formula1>$O$26:$O$30</formula1>
    </dataValidation>
    <dataValidation type="list" allowBlank="1" showInputMessage="1" showErrorMessage="1" sqref="D65">
      <formula1>$O$12:$O$18</formula1>
    </dataValidation>
    <dataValidation type="list" allowBlank="1" showInputMessage="1" showErrorMessage="1" sqref="D216:E231">
      <formula1>$K$216:$K$217</formula1>
    </dataValidation>
    <dataValidation type="list" allowBlank="1" showInputMessage="1" showErrorMessage="1" sqref="D50:E50 D91:E91">
      <formula1>$Q$20:$Q$23</formula1>
    </dataValidation>
    <dataValidation type="list" allowBlank="1" showInputMessage="1" showErrorMessage="1" sqref="D77 D120 D128 D202 D200 D198 D240 D238 D183 D187 D191 D194:D196 D207 D209 D211 D236 D96 D242 D245:D249">
      <formula1>$N$14:$N$17</formula1>
    </dataValidation>
  </dataValidations>
  <hyperlinks>
    <hyperlink ref="B5" r:id="rId1"/>
  </hyperlinks>
  <pageMargins left="0.25" right="0.25" top="0.75" bottom="0.75" header="0.3" footer="0.3"/>
  <pageSetup scale="60" fitToHeight="0" orientation="portrait" horizontalDpi="4294967292" verticalDpi="4294967292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647700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714375</xdr:colOff>
                    <xdr:row>12</xdr:row>
                    <xdr:rowOff>9525</xdr:rowOff>
                  </from>
                  <to>
                    <xdr:col>2</xdr:col>
                    <xdr:colOff>1295400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87</xdr:row>
                    <xdr:rowOff>0</xdr:rowOff>
                  </from>
                  <to>
                    <xdr:col>3</xdr:col>
                    <xdr:colOff>647700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714375</xdr:colOff>
                    <xdr:row>87</xdr:row>
                    <xdr:rowOff>9525</xdr:rowOff>
                  </from>
                  <to>
                    <xdr:col>3</xdr:col>
                    <xdr:colOff>1295400</xdr:colOff>
                    <xdr:row>87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66"/>
  </sheetPr>
  <dimension ref="A1:AH212"/>
  <sheetViews>
    <sheetView topLeftCell="B28" zoomScale="90" zoomScaleNormal="90" zoomScalePageLayoutView="90" workbookViewId="0">
      <selection activeCell="B2" sqref="B2"/>
    </sheetView>
  </sheetViews>
  <sheetFormatPr defaultColWidth="8.85546875" defaultRowHeight="12.75"/>
  <cols>
    <col min="1" max="1" width="6" style="28" customWidth="1"/>
    <col min="2" max="2" width="81.85546875" style="28" customWidth="1"/>
    <col min="3" max="3" width="13.28515625" style="37" customWidth="1"/>
    <col min="4" max="4" width="38.7109375" style="28" customWidth="1"/>
    <col min="5" max="16384" width="8.85546875" style="28"/>
  </cols>
  <sheetData>
    <row r="1" spans="2:5" ht="21">
      <c r="B1" s="35" t="s">
        <v>256</v>
      </c>
    </row>
    <row r="2" spans="2:5">
      <c r="B2" s="36" t="s">
        <v>129</v>
      </c>
    </row>
    <row r="3" spans="2:5" ht="13.5" thickBot="1">
      <c r="B3" s="36"/>
      <c r="C3" s="38" t="s">
        <v>112</v>
      </c>
      <c r="D3" s="30" t="str">
        <f>'Coastal RFP'!D7&amp;" , "&amp;'Coastal RFP'!D8</f>
        <v xml:space="preserve"> , </v>
      </c>
    </row>
    <row r="4" spans="2:5" s="31" customFormat="1" ht="14.25" thickTop="1" thickBot="1">
      <c r="B4" s="68" t="s">
        <v>120</v>
      </c>
      <c r="C4" s="69"/>
      <c r="D4" s="70"/>
    </row>
    <row r="5" spans="2:5" s="31" customFormat="1" ht="13.5" thickTop="1">
      <c r="B5" s="40" t="s">
        <v>0</v>
      </c>
      <c r="C5" s="39" t="s">
        <v>82</v>
      </c>
      <c r="D5" s="86">
        <f>'Coastal RFP'!$D$48</f>
        <v>0</v>
      </c>
    </row>
    <row r="6" spans="2:5" s="31" customFormat="1">
      <c r="B6" s="41" t="s">
        <v>1</v>
      </c>
      <c r="C6" s="27" t="s">
        <v>108</v>
      </c>
      <c r="D6" s="42" t="str">
        <f>'Coastal RFP'!$D$50</f>
        <v>Please Select</v>
      </c>
    </row>
    <row r="7" spans="2:5" s="31" customFormat="1">
      <c r="B7" s="144" t="str">
        <f>'Coastal RFP'!C52</f>
        <v>If private hauler, please specify</v>
      </c>
      <c r="C7" s="27" t="s">
        <v>108</v>
      </c>
      <c r="D7" s="42">
        <f>'Coastal RFP'!D52:F52</f>
        <v>0</v>
      </c>
    </row>
    <row r="8" spans="2:5" s="31" customFormat="1">
      <c r="B8" s="144" t="str">
        <f>'Coastal RFP'!C53</f>
        <v>If other public entity or more than one service provider, please specify</v>
      </c>
      <c r="C8" s="27" t="s">
        <v>108</v>
      </c>
      <c r="D8" s="42">
        <f>'Coastal RFP'!D53:F53</f>
        <v>0</v>
      </c>
    </row>
    <row r="9" spans="2:5" s="31" customFormat="1">
      <c r="B9" s="41" t="s">
        <v>57</v>
      </c>
      <c r="C9" s="27" t="s">
        <v>107</v>
      </c>
      <c r="D9" s="43">
        <f>'Coastal RFP'!$D$55</f>
        <v>0</v>
      </c>
    </row>
    <row r="10" spans="2:5" s="31" customFormat="1" ht="15.6" customHeight="1">
      <c r="B10" s="41" t="s">
        <v>30</v>
      </c>
      <c r="C10" s="27" t="s">
        <v>108</v>
      </c>
      <c r="D10" s="43" t="str">
        <f>'Coastal RFP'!D57</f>
        <v>Please Select</v>
      </c>
      <c r="E10" s="31" t="s">
        <v>161</v>
      </c>
    </row>
    <row r="11" spans="2:5" s="31" customFormat="1">
      <c r="B11" s="44" t="s">
        <v>91</v>
      </c>
      <c r="C11" s="27" t="s">
        <v>108</v>
      </c>
      <c r="D11" s="45">
        <f>'Coastal RFP'!D59</f>
        <v>0</v>
      </c>
    </row>
    <row r="12" spans="2:5" s="31" customFormat="1">
      <c r="B12" s="41" t="s">
        <v>59</v>
      </c>
      <c r="C12" s="27" t="s">
        <v>108</v>
      </c>
      <c r="D12" s="46" t="str">
        <f>'Coastal RFP'!D61</f>
        <v>Please Select</v>
      </c>
    </row>
    <row r="13" spans="2:5" s="31" customFormat="1">
      <c r="B13" s="44" t="s">
        <v>91</v>
      </c>
      <c r="C13" s="27" t="s">
        <v>108</v>
      </c>
      <c r="D13" s="45">
        <f>'Coastal RFP'!D63</f>
        <v>0</v>
      </c>
    </row>
    <row r="14" spans="2:5" s="31" customFormat="1">
      <c r="B14" s="41" t="s">
        <v>70</v>
      </c>
      <c r="C14" s="27" t="s">
        <v>108</v>
      </c>
      <c r="D14" s="46" t="str">
        <f>'Coastal RFP'!D65</f>
        <v>Please Select</v>
      </c>
    </row>
    <row r="15" spans="2:5" s="31" customFormat="1">
      <c r="B15" s="44" t="s">
        <v>91</v>
      </c>
      <c r="C15" s="27" t="s">
        <v>108</v>
      </c>
      <c r="D15" s="45">
        <f>'Coastal RFP'!D67</f>
        <v>0</v>
      </c>
    </row>
    <row r="16" spans="2:5" s="31" customFormat="1">
      <c r="B16" s="41" t="s">
        <v>94</v>
      </c>
      <c r="C16" s="27" t="s">
        <v>76</v>
      </c>
      <c r="D16" s="42">
        <f>'Coastal RFP'!D69</f>
        <v>0</v>
      </c>
    </row>
    <row r="17" spans="2:8" s="31" customFormat="1" ht="15" customHeight="1">
      <c r="B17" s="41" t="s">
        <v>93</v>
      </c>
      <c r="C17" s="27" t="s">
        <v>108</v>
      </c>
      <c r="D17" s="46" t="str">
        <f>'Coastal RFP'!D71</f>
        <v>Please Select</v>
      </c>
    </row>
    <row r="18" spans="2:8" s="31" customFormat="1" ht="15" customHeight="1">
      <c r="B18" s="44" t="s">
        <v>91</v>
      </c>
      <c r="C18" s="27" t="s">
        <v>108</v>
      </c>
      <c r="D18" s="45">
        <f>'Coastal RFP'!D73</f>
        <v>0</v>
      </c>
    </row>
    <row r="19" spans="2:8" s="31" customFormat="1">
      <c r="B19" s="41" t="s">
        <v>71</v>
      </c>
      <c r="C19" s="27" t="s">
        <v>182</v>
      </c>
      <c r="D19" s="43">
        <f>'Coastal RFP'!D75</f>
        <v>0</v>
      </c>
    </row>
    <row r="20" spans="2:8" s="31" customFormat="1" ht="28.35" customHeight="1">
      <c r="B20" s="47" t="s">
        <v>49</v>
      </c>
      <c r="C20" s="27" t="s">
        <v>108</v>
      </c>
      <c r="D20" s="43" t="str">
        <f>'Coastal RFP'!D77</f>
        <v>Please Select</v>
      </c>
    </row>
    <row r="21" spans="2:8" s="31" customFormat="1" ht="14.45" customHeight="1">
      <c r="B21" s="47" t="s">
        <v>3</v>
      </c>
      <c r="C21" s="26" t="s">
        <v>106</v>
      </c>
      <c r="D21" s="43">
        <f>'Coastal RFP'!D79</f>
        <v>0</v>
      </c>
    </row>
    <row r="22" spans="2:8" s="31" customFormat="1" ht="15" customHeight="1" thickBot="1">
      <c r="B22" s="48" t="s">
        <v>4</v>
      </c>
      <c r="C22" s="33" t="s">
        <v>73</v>
      </c>
      <c r="D22" s="49">
        <f>'Coastal RFP'!D82</f>
        <v>0</v>
      </c>
    </row>
    <row r="23" spans="2:8" s="31" customFormat="1" ht="15" customHeight="1" thickTop="1" thickBot="1">
      <c r="B23" s="71" t="s">
        <v>72</v>
      </c>
      <c r="C23" s="72"/>
      <c r="D23" s="73"/>
    </row>
    <row r="24" spans="2:8" s="31" customFormat="1" ht="15" customHeight="1" thickTop="1">
      <c r="B24" s="40" t="s">
        <v>27</v>
      </c>
      <c r="C24" s="39" t="s">
        <v>82</v>
      </c>
      <c r="D24" s="50">
        <f>'Coastal RFP'!D86</f>
        <v>0</v>
      </c>
      <c r="E24" s="31" t="s">
        <v>155</v>
      </c>
    </row>
    <row r="25" spans="2:8" s="31" customFormat="1" ht="15" customHeight="1">
      <c r="B25" s="47" t="s">
        <v>74</v>
      </c>
      <c r="C25" s="27" t="s">
        <v>108</v>
      </c>
      <c r="D25" s="42" t="str">
        <f>'Coastal RFP'!D91</f>
        <v>Please Select</v>
      </c>
    </row>
    <row r="26" spans="2:8" s="31" customFormat="1" ht="15" customHeight="1">
      <c r="B26" s="145" t="str">
        <f>'Coastal RFP'!C93</f>
        <v>If private hauler, please specify</v>
      </c>
      <c r="C26" s="27" t="s">
        <v>108</v>
      </c>
      <c r="D26" s="42">
        <f>'Coastal RFP'!D93:F93</f>
        <v>0</v>
      </c>
    </row>
    <row r="27" spans="2:8" s="31" customFormat="1" ht="15" customHeight="1">
      <c r="B27" s="145" t="str">
        <f>'Coastal RFP'!C94</f>
        <v>If other public entity, please specify</v>
      </c>
      <c r="C27" s="27" t="s">
        <v>108</v>
      </c>
      <c r="D27" s="42">
        <f>'Coastal RFP'!D94:F94</f>
        <v>0</v>
      </c>
    </row>
    <row r="28" spans="2:8" s="31" customFormat="1" ht="15" customHeight="1">
      <c r="B28" s="47" t="s">
        <v>29</v>
      </c>
      <c r="C28" s="27" t="s">
        <v>108</v>
      </c>
      <c r="D28" s="46" t="str">
        <f>'Coastal RFP'!D96</f>
        <v>Please Select</v>
      </c>
      <c r="E28" s="31" t="s">
        <v>160</v>
      </c>
    </row>
    <row r="29" spans="2:8" s="31" customFormat="1" ht="38.450000000000003" customHeight="1">
      <c r="B29" s="44" t="s">
        <v>109</v>
      </c>
      <c r="C29" s="26" t="s">
        <v>108</v>
      </c>
      <c r="D29" s="43">
        <f>'Coastal RFP'!D98</f>
        <v>0</v>
      </c>
    </row>
    <row r="30" spans="2:8" s="31" customFormat="1">
      <c r="B30" s="41" t="s">
        <v>75</v>
      </c>
      <c r="C30" s="27" t="s">
        <v>108</v>
      </c>
      <c r="D30" s="46" t="str">
        <f>'Coastal RFP'!D100</f>
        <v>Please Select</v>
      </c>
    </row>
    <row r="31" spans="2:8" s="31" customFormat="1">
      <c r="B31" s="44" t="s">
        <v>91</v>
      </c>
      <c r="C31" s="27" t="s">
        <v>108</v>
      </c>
      <c r="D31" s="46">
        <f>'Coastal RFP'!D102</f>
        <v>0</v>
      </c>
    </row>
    <row r="32" spans="2:8" s="31" customFormat="1" ht="14.1" customHeight="1">
      <c r="B32" s="148" t="s">
        <v>163</v>
      </c>
      <c r="C32" s="149" t="s">
        <v>182</v>
      </c>
      <c r="D32" s="150">
        <f>((450-D21)*D24)</f>
        <v>0</v>
      </c>
      <c r="E32" s="234" t="s">
        <v>165</v>
      </c>
      <c r="F32" s="235"/>
      <c r="G32" s="235"/>
      <c r="H32" s="235"/>
    </row>
    <row r="33" spans="2:8" s="31" customFormat="1">
      <c r="B33" s="148" t="s">
        <v>164</v>
      </c>
      <c r="C33" s="149" t="s">
        <v>73</v>
      </c>
      <c r="D33" s="151" t="e">
        <f>D19/D32</f>
        <v>#DIV/0!</v>
      </c>
      <c r="E33" s="234"/>
      <c r="F33" s="235"/>
      <c r="G33" s="235"/>
      <c r="H33" s="235"/>
    </row>
    <row r="34" spans="2:8" s="31" customFormat="1">
      <c r="B34" s="47" t="s">
        <v>2</v>
      </c>
      <c r="C34" s="27" t="s">
        <v>76</v>
      </c>
      <c r="D34" s="42">
        <f>'Coastal RFP'!D104</f>
        <v>0</v>
      </c>
      <c r="E34" s="31" t="s">
        <v>162</v>
      </c>
    </row>
    <row r="35" spans="2:8" s="31" customFormat="1" ht="15" customHeight="1">
      <c r="B35" s="47" t="s">
        <v>26</v>
      </c>
      <c r="C35" s="27" t="s">
        <v>108</v>
      </c>
      <c r="D35" s="46" t="str">
        <f>'Coastal RFP'!D106</f>
        <v>Please Select</v>
      </c>
    </row>
    <row r="36" spans="2:8" s="31" customFormat="1" ht="15" customHeight="1" thickBot="1">
      <c r="B36" s="51" t="s">
        <v>91</v>
      </c>
      <c r="C36" s="33" t="s">
        <v>108</v>
      </c>
      <c r="D36" s="52">
        <f>'Coastal RFP'!D108</f>
        <v>0</v>
      </c>
    </row>
    <row r="37" spans="2:8" s="31" customFormat="1" ht="14.25" thickTop="1" thickBot="1">
      <c r="B37" s="68" t="s">
        <v>248</v>
      </c>
      <c r="C37" s="69"/>
      <c r="D37" s="70"/>
    </row>
    <row r="38" spans="2:8" s="31" customFormat="1" ht="13.5" thickTop="1">
      <c r="B38" s="40" t="s">
        <v>210</v>
      </c>
      <c r="C38" s="39"/>
      <c r="D38" s="86">
        <f>'Coastal RFP'!D112:F112</f>
        <v>0</v>
      </c>
    </row>
    <row r="39" spans="2:8" s="31" customFormat="1">
      <c r="B39" s="41" t="s">
        <v>207</v>
      </c>
      <c r="C39" s="27" t="s">
        <v>108</v>
      </c>
      <c r="D39" s="42">
        <f>'Coastal RFP'!D114:F114</f>
        <v>0</v>
      </c>
    </row>
    <row r="40" spans="2:8" s="31" customFormat="1" ht="13.5" thickBot="1">
      <c r="B40" s="41" t="s">
        <v>208</v>
      </c>
      <c r="C40" s="27" t="s">
        <v>209</v>
      </c>
      <c r="D40" s="42">
        <f>'Coastal RFP'!D116</f>
        <v>0</v>
      </c>
    </row>
    <row r="41" spans="2:8" s="31" customFormat="1" ht="14.25" thickTop="1" thickBot="1">
      <c r="B41" s="68" t="s">
        <v>249</v>
      </c>
      <c r="C41" s="69"/>
      <c r="D41" s="70"/>
    </row>
    <row r="42" spans="2:8" s="31" customFormat="1" ht="13.5" thickTop="1">
      <c r="B42" s="40" t="s">
        <v>212</v>
      </c>
      <c r="C42" s="39"/>
      <c r="D42" s="86" t="str">
        <f>'Coastal RFP'!D120</f>
        <v>Please Select</v>
      </c>
    </row>
    <row r="43" spans="2:8" s="31" customFormat="1">
      <c r="B43" s="40" t="s">
        <v>213</v>
      </c>
      <c r="C43" s="39"/>
      <c r="D43" s="86">
        <f>'Coastal RFP'!D122:F122</f>
        <v>0</v>
      </c>
    </row>
    <row r="44" spans="2:8" s="31" customFormat="1">
      <c r="B44" s="40" t="s">
        <v>216</v>
      </c>
      <c r="C44" s="39"/>
      <c r="D44" s="86">
        <f>'Coastal RFP'!D124:F124</f>
        <v>0</v>
      </c>
    </row>
    <row r="45" spans="2:8" s="31" customFormat="1">
      <c r="B45" s="41" t="s">
        <v>214</v>
      </c>
      <c r="C45" s="27" t="s">
        <v>209</v>
      </c>
      <c r="D45" s="42">
        <f>'Coastal RFP'!D118:F118</f>
        <v>0</v>
      </c>
    </row>
    <row r="46" spans="2:8" s="31" customFormat="1" ht="13.5" thickBot="1">
      <c r="B46" s="41" t="s">
        <v>215</v>
      </c>
      <c r="C46" s="27"/>
      <c r="D46" s="42" t="str">
        <f>'Coastal RFP'!D128</f>
        <v>Please Select</v>
      </c>
    </row>
    <row r="47" spans="2:8" ht="14.25" thickTop="1" thickBot="1">
      <c r="B47" s="74" t="s">
        <v>119</v>
      </c>
      <c r="C47" s="75"/>
      <c r="D47" s="76"/>
    </row>
    <row r="48" spans="2:8" s="31" customFormat="1" ht="47.45" customHeight="1" thickTop="1">
      <c r="B48" s="47" t="s">
        <v>50</v>
      </c>
      <c r="C48" s="27" t="s">
        <v>108</v>
      </c>
      <c r="D48" s="45">
        <f>'Coastal RFP'!D132</f>
        <v>0</v>
      </c>
    </row>
    <row r="49" spans="2:5" s="31" customFormat="1" ht="49.35" customHeight="1">
      <c r="B49" s="53" t="s">
        <v>79</v>
      </c>
      <c r="C49" s="27" t="s">
        <v>108</v>
      </c>
      <c r="D49" s="54">
        <f>'Coastal RFP'!D134</f>
        <v>0</v>
      </c>
    </row>
    <row r="50" spans="2:5" s="31" customFormat="1" ht="16.350000000000001" customHeight="1">
      <c r="B50" s="175" t="s">
        <v>220</v>
      </c>
      <c r="C50" s="176" t="s">
        <v>108</v>
      </c>
      <c r="D50" s="177"/>
    </row>
    <row r="51" spans="2:5" s="31" customFormat="1" ht="16.350000000000001" customHeight="1">
      <c r="B51" s="84" t="s">
        <v>7</v>
      </c>
      <c r="C51" s="78" t="s">
        <v>108</v>
      </c>
      <c r="D51" s="83"/>
    </row>
    <row r="52" spans="2:5" s="31" customFormat="1" ht="17.45" customHeight="1">
      <c r="B52" s="55" t="s">
        <v>80</v>
      </c>
      <c r="C52" s="27" t="s">
        <v>108</v>
      </c>
      <c r="D52" s="56">
        <f>'Coastal RFP'!E138</f>
        <v>0</v>
      </c>
    </row>
    <row r="53" spans="2:5" s="31" customFormat="1" ht="17.45" customHeight="1">
      <c r="B53" s="55" t="s">
        <v>5</v>
      </c>
      <c r="C53" s="27" t="s">
        <v>108</v>
      </c>
      <c r="D53" s="56">
        <f>'Coastal RFP'!E139</f>
        <v>0</v>
      </c>
    </row>
    <row r="54" spans="2:5" s="32" customFormat="1" ht="19.350000000000001" customHeight="1">
      <c r="B54" s="55" t="s">
        <v>6</v>
      </c>
      <c r="C54" s="27" t="s">
        <v>108</v>
      </c>
      <c r="D54" s="152">
        <f>'Coastal RFP'!E140</f>
        <v>0</v>
      </c>
      <c r="E54" s="32" t="s">
        <v>153</v>
      </c>
    </row>
    <row r="55" spans="2:5" s="32" customFormat="1" ht="15.6" customHeight="1">
      <c r="B55" s="57" t="s">
        <v>113</v>
      </c>
      <c r="C55" s="27" t="s">
        <v>108</v>
      </c>
      <c r="D55" s="85">
        <f>SUM(D52:D54)</f>
        <v>0</v>
      </c>
    </row>
    <row r="56" spans="2:5" s="31" customFormat="1" ht="16.350000000000001" customHeight="1">
      <c r="B56" s="84" t="s">
        <v>8</v>
      </c>
      <c r="C56" s="78" t="s">
        <v>108</v>
      </c>
      <c r="D56" s="83"/>
    </row>
    <row r="57" spans="2:5" s="31" customFormat="1" ht="17.45" customHeight="1">
      <c r="B57" s="55" t="s">
        <v>80</v>
      </c>
      <c r="C57" s="27" t="s">
        <v>108</v>
      </c>
      <c r="D57" s="56">
        <f>'Coastal RFP'!F138</f>
        <v>0</v>
      </c>
    </row>
    <row r="58" spans="2:5" s="31" customFormat="1" ht="17.45" customHeight="1">
      <c r="B58" s="55" t="s">
        <v>5</v>
      </c>
      <c r="C58" s="27" t="s">
        <v>108</v>
      </c>
      <c r="D58" s="56">
        <f>'Coastal RFP'!F139</f>
        <v>0</v>
      </c>
    </row>
    <row r="59" spans="2:5" s="32" customFormat="1" ht="19.350000000000001" customHeight="1">
      <c r="B59" s="55" t="s">
        <v>6</v>
      </c>
      <c r="C59" s="27" t="s">
        <v>108</v>
      </c>
      <c r="D59" s="152">
        <f>'Coastal RFP'!F140</f>
        <v>0</v>
      </c>
      <c r="E59" s="32" t="s">
        <v>153</v>
      </c>
    </row>
    <row r="60" spans="2:5" s="32" customFormat="1" ht="15.6" customHeight="1">
      <c r="B60" s="57" t="s">
        <v>114</v>
      </c>
      <c r="C60" s="27" t="s">
        <v>108</v>
      </c>
      <c r="D60" s="85">
        <f>SUM(D57:D59)</f>
        <v>0</v>
      </c>
    </row>
    <row r="61" spans="2:5" s="31" customFormat="1" ht="16.350000000000001" customHeight="1">
      <c r="B61" s="84" t="s">
        <v>78</v>
      </c>
      <c r="C61" s="78" t="s">
        <v>108</v>
      </c>
      <c r="D61" s="83"/>
    </row>
    <row r="62" spans="2:5" s="31" customFormat="1" ht="17.45" customHeight="1">
      <c r="B62" s="55" t="s">
        <v>80</v>
      </c>
      <c r="C62" s="27" t="s">
        <v>108</v>
      </c>
      <c r="D62" s="56">
        <f>'Coastal RFP'!G138</f>
        <v>0</v>
      </c>
    </row>
    <row r="63" spans="2:5" s="31" customFormat="1" ht="17.45" customHeight="1">
      <c r="B63" s="55" t="s">
        <v>5</v>
      </c>
      <c r="C63" s="27" t="s">
        <v>108</v>
      </c>
      <c r="D63" s="56">
        <f>'Coastal RFP'!G139</f>
        <v>0</v>
      </c>
    </row>
    <row r="64" spans="2:5" s="32" customFormat="1" ht="19.350000000000001" customHeight="1">
      <c r="B64" s="55" t="s">
        <v>6</v>
      </c>
      <c r="C64" s="27" t="s">
        <v>108</v>
      </c>
      <c r="D64" s="56">
        <f>'Coastal RFP'!G140</f>
        <v>0</v>
      </c>
    </row>
    <row r="65" spans="2:5" s="32" customFormat="1" ht="15.6" customHeight="1">
      <c r="B65" s="57" t="s">
        <v>116</v>
      </c>
      <c r="C65" s="27" t="s">
        <v>108</v>
      </c>
      <c r="D65" s="85">
        <f>SUM(D62:D64)</f>
        <v>0</v>
      </c>
    </row>
    <row r="66" spans="2:5" s="31" customFormat="1" ht="16.350000000000001" customHeight="1">
      <c r="B66" s="84" t="s">
        <v>115</v>
      </c>
      <c r="C66" s="78" t="s">
        <v>108</v>
      </c>
      <c r="D66" s="83"/>
    </row>
    <row r="67" spans="2:5" s="31" customFormat="1" ht="17.45" customHeight="1">
      <c r="B67" s="55" t="s">
        <v>80</v>
      </c>
      <c r="C67" s="27" t="s">
        <v>108</v>
      </c>
      <c r="D67" s="56">
        <f>D52+D57+D62</f>
        <v>0</v>
      </c>
    </row>
    <row r="68" spans="2:5" s="31" customFormat="1" ht="17.45" customHeight="1">
      <c r="B68" s="55" t="s">
        <v>5</v>
      </c>
      <c r="C68" s="27" t="s">
        <v>108</v>
      </c>
      <c r="D68" s="56">
        <f t="shared" ref="D68:D69" si="0">D53+D58+D63</f>
        <v>0</v>
      </c>
    </row>
    <row r="69" spans="2:5" s="32" customFormat="1" ht="19.350000000000001" customHeight="1">
      <c r="B69" s="55" t="s">
        <v>6</v>
      </c>
      <c r="C69" s="27" t="s">
        <v>108</v>
      </c>
      <c r="D69" s="152">
        <f t="shared" si="0"/>
        <v>0</v>
      </c>
      <c r="E69" s="32" t="s">
        <v>154</v>
      </c>
    </row>
    <row r="70" spans="2:5" s="32" customFormat="1" ht="15.6" customHeight="1">
      <c r="B70" s="57" t="s">
        <v>117</v>
      </c>
      <c r="C70" s="27" t="s">
        <v>108</v>
      </c>
      <c r="D70" s="85">
        <f>SUM(D67:D69)</f>
        <v>0</v>
      </c>
    </row>
    <row r="71" spans="2:5" s="31" customFormat="1" ht="16.350000000000001" customHeight="1">
      <c r="B71" s="175" t="s">
        <v>221</v>
      </c>
      <c r="C71" s="176" t="s">
        <v>108</v>
      </c>
      <c r="D71" s="177"/>
    </row>
    <row r="72" spans="2:5" s="31" customFormat="1" ht="16.350000000000001" customHeight="1">
      <c r="B72" s="84" t="s">
        <v>225</v>
      </c>
      <c r="C72" s="78" t="s">
        <v>108</v>
      </c>
      <c r="D72" s="83"/>
    </row>
    <row r="73" spans="2:5" s="31" customFormat="1" ht="17.45" customHeight="1">
      <c r="B73" s="55" t="s">
        <v>80</v>
      </c>
      <c r="C73" s="27" t="s">
        <v>108</v>
      </c>
      <c r="D73" s="56">
        <f>'Coastal RFP'!D145</f>
        <v>0</v>
      </c>
    </row>
    <row r="74" spans="2:5" s="31" customFormat="1" ht="17.45" customHeight="1">
      <c r="B74" s="55" t="s">
        <v>5</v>
      </c>
      <c r="C74" s="27" t="s">
        <v>108</v>
      </c>
      <c r="D74" s="56">
        <f>'Coastal RFP'!D146</f>
        <v>0</v>
      </c>
    </row>
    <row r="75" spans="2:5" s="32" customFormat="1" ht="19.350000000000001" customHeight="1">
      <c r="B75" s="55" t="s">
        <v>6</v>
      </c>
      <c r="C75" s="27" t="s">
        <v>108</v>
      </c>
      <c r="D75" s="152">
        <f>'Coastal RFP'!D147</f>
        <v>0</v>
      </c>
      <c r="E75" s="32" t="s">
        <v>153</v>
      </c>
    </row>
    <row r="76" spans="2:5" s="32" customFormat="1" ht="15.6" customHeight="1">
      <c r="B76" s="57" t="s">
        <v>250</v>
      </c>
      <c r="C76" s="27" t="s">
        <v>108</v>
      </c>
      <c r="D76" s="85">
        <f>SUM(D73:D75)</f>
        <v>0</v>
      </c>
    </row>
    <row r="77" spans="2:5" s="31" customFormat="1" ht="16.350000000000001" customHeight="1">
      <c r="B77" s="84" t="s">
        <v>223</v>
      </c>
      <c r="C77" s="78" t="s">
        <v>108</v>
      </c>
      <c r="D77" s="83"/>
    </row>
    <row r="78" spans="2:5" s="31" customFormat="1" ht="17.45" customHeight="1">
      <c r="B78" s="55" t="s">
        <v>80</v>
      </c>
      <c r="C78" s="27" t="s">
        <v>108</v>
      </c>
      <c r="D78" s="56">
        <f>'Coastal RFP'!E145</f>
        <v>0</v>
      </c>
    </row>
    <row r="79" spans="2:5" s="31" customFormat="1" ht="17.45" customHeight="1">
      <c r="B79" s="55" t="s">
        <v>5</v>
      </c>
      <c r="C79" s="27" t="s">
        <v>108</v>
      </c>
      <c r="D79" s="56">
        <f>'Coastal RFP'!E146</f>
        <v>0</v>
      </c>
    </row>
    <row r="80" spans="2:5" s="32" customFormat="1" ht="19.350000000000001" customHeight="1">
      <c r="B80" s="55" t="s">
        <v>6</v>
      </c>
      <c r="C80" s="27" t="s">
        <v>108</v>
      </c>
      <c r="D80" s="152">
        <f>'Coastal RFP'!E147</f>
        <v>0</v>
      </c>
      <c r="E80" s="32" t="s">
        <v>153</v>
      </c>
    </row>
    <row r="81" spans="2:5" s="32" customFormat="1" ht="15.6" customHeight="1">
      <c r="B81" s="57" t="s">
        <v>251</v>
      </c>
      <c r="C81" s="27" t="s">
        <v>108</v>
      </c>
      <c r="D81" s="85">
        <f>SUM(D78:D80)</f>
        <v>0</v>
      </c>
    </row>
    <row r="82" spans="2:5" s="31" customFormat="1" ht="16.350000000000001" customHeight="1">
      <c r="B82" s="84" t="s">
        <v>224</v>
      </c>
      <c r="C82" s="78" t="s">
        <v>108</v>
      </c>
      <c r="D82" s="83"/>
    </row>
    <row r="83" spans="2:5" s="31" customFormat="1" ht="17.45" customHeight="1">
      <c r="B83" s="55" t="s">
        <v>80</v>
      </c>
      <c r="C83" s="27" t="s">
        <v>108</v>
      </c>
      <c r="D83" s="56">
        <f>'Coastal RFP'!F145</f>
        <v>0</v>
      </c>
    </row>
    <row r="84" spans="2:5" s="31" customFormat="1" ht="17.45" customHeight="1">
      <c r="B84" s="55" t="s">
        <v>5</v>
      </c>
      <c r="C84" s="27" t="s">
        <v>108</v>
      </c>
      <c r="D84" s="56">
        <f>'Coastal RFP'!F146</f>
        <v>0</v>
      </c>
    </row>
    <row r="85" spans="2:5" s="32" customFormat="1" ht="19.350000000000001" customHeight="1">
      <c r="B85" s="55" t="s">
        <v>6</v>
      </c>
      <c r="C85" s="27" t="s">
        <v>108</v>
      </c>
      <c r="D85" s="152">
        <f>'Coastal RFP'!F157</f>
        <v>0</v>
      </c>
      <c r="E85" s="32" t="s">
        <v>154</v>
      </c>
    </row>
    <row r="86" spans="2:5" s="32" customFormat="1" ht="15.6" customHeight="1">
      <c r="B86" s="57" t="s">
        <v>252</v>
      </c>
      <c r="C86" s="27" t="s">
        <v>108</v>
      </c>
      <c r="D86" s="85">
        <f>SUM(D83:D85)</f>
        <v>0</v>
      </c>
    </row>
    <row r="87" spans="2:5" s="31" customFormat="1" ht="16.350000000000001" customHeight="1">
      <c r="B87" s="84" t="s">
        <v>254</v>
      </c>
      <c r="C87" s="78" t="s">
        <v>108</v>
      </c>
      <c r="D87" s="83"/>
    </row>
    <row r="88" spans="2:5" s="31" customFormat="1" ht="17.45" customHeight="1">
      <c r="B88" s="55" t="s">
        <v>80</v>
      </c>
      <c r="C88" s="27" t="s">
        <v>108</v>
      </c>
      <c r="D88" s="56">
        <f>'Coastal RFP'!F150</f>
        <v>0</v>
      </c>
    </row>
    <row r="89" spans="2:5" s="31" customFormat="1" ht="17.45" customHeight="1">
      <c r="B89" s="55" t="s">
        <v>5</v>
      </c>
      <c r="C89" s="27" t="s">
        <v>108</v>
      </c>
      <c r="D89" s="56">
        <f>'Coastal RFP'!F151</f>
        <v>0</v>
      </c>
    </row>
    <row r="90" spans="2:5" s="32" customFormat="1" ht="19.350000000000001" customHeight="1">
      <c r="B90" s="55" t="s">
        <v>6</v>
      </c>
      <c r="C90" s="27" t="s">
        <v>108</v>
      </c>
      <c r="D90" s="152">
        <f>'Coastal RFP'!F162</f>
        <v>0</v>
      </c>
      <c r="E90" s="32" t="s">
        <v>154</v>
      </c>
    </row>
    <row r="91" spans="2:5" s="32" customFormat="1" ht="15.6" customHeight="1">
      <c r="B91" s="57" t="s">
        <v>253</v>
      </c>
      <c r="C91" s="27" t="s">
        <v>108</v>
      </c>
      <c r="D91" s="85">
        <f>SUM(D88:D90)</f>
        <v>0</v>
      </c>
    </row>
    <row r="92" spans="2:5" s="31" customFormat="1" ht="16.350000000000001" customHeight="1">
      <c r="B92" s="84" t="s">
        <v>115</v>
      </c>
      <c r="C92" s="78" t="s">
        <v>108</v>
      </c>
      <c r="D92" s="83"/>
    </row>
    <row r="93" spans="2:5" s="31" customFormat="1" ht="17.45" customHeight="1">
      <c r="B93" s="55" t="s">
        <v>80</v>
      </c>
      <c r="C93" s="27" t="s">
        <v>108</v>
      </c>
      <c r="D93" s="56">
        <f>D73+D78+D83+D88</f>
        <v>0</v>
      </c>
    </row>
    <row r="94" spans="2:5" s="31" customFormat="1" ht="17.45" customHeight="1">
      <c r="B94" s="55" t="s">
        <v>5</v>
      </c>
      <c r="C94" s="27" t="s">
        <v>108</v>
      </c>
      <c r="D94" s="56">
        <f>D74+D79+D84+D89</f>
        <v>0</v>
      </c>
    </row>
    <row r="95" spans="2:5" s="32" customFormat="1" ht="19.350000000000001" customHeight="1">
      <c r="B95" s="55" t="s">
        <v>6</v>
      </c>
      <c r="C95" s="27" t="s">
        <v>108</v>
      </c>
      <c r="D95" s="152">
        <f>D75+D80+D85+D90</f>
        <v>0</v>
      </c>
      <c r="E95" s="32" t="s">
        <v>154</v>
      </c>
    </row>
    <row r="96" spans="2:5" s="32" customFormat="1" ht="15.6" customHeight="1">
      <c r="B96" s="57" t="s">
        <v>117</v>
      </c>
      <c r="C96" s="27" t="s">
        <v>108</v>
      </c>
      <c r="D96" s="85">
        <f>SUM(D93:D95)</f>
        <v>0</v>
      </c>
    </row>
    <row r="97" spans="2:5" s="31" customFormat="1" ht="16.350000000000001" customHeight="1">
      <c r="B97" s="175" t="s">
        <v>249</v>
      </c>
      <c r="C97" s="176" t="s">
        <v>108</v>
      </c>
      <c r="D97" s="177"/>
    </row>
    <row r="98" spans="2:5" s="31" customFormat="1" ht="16.350000000000001" customHeight="1">
      <c r="B98" s="84" t="s">
        <v>228</v>
      </c>
      <c r="C98" s="78" t="s">
        <v>108</v>
      </c>
      <c r="D98" s="83"/>
    </row>
    <row r="99" spans="2:5" s="31" customFormat="1" ht="17.45" customHeight="1">
      <c r="B99" s="55" t="s">
        <v>80</v>
      </c>
      <c r="C99" s="27" t="s">
        <v>108</v>
      </c>
      <c r="D99" s="56">
        <f>'Coastal RFP'!E185</f>
        <v>0</v>
      </c>
    </row>
    <row r="100" spans="2:5" s="31" customFormat="1" ht="17.45" customHeight="1">
      <c r="B100" s="55" t="s">
        <v>5</v>
      </c>
      <c r="C100" s="27" t="s">
        <v>108</v>
      </c>
      <c r="D100" s="56">
        <f>'Coastal RFP'!E186</f>
        <v>0</v>
      </c>
    </row>
    <row r="101" spans="2:5" s="32" customFormat="1" ht="19.350000000000001" customHeight="1">
      <c r="B101" s="55" t="s">
        <v>6</v>
      </c>
      <c r="C101" s="27" t="s">
        <v>108</v>
      </c>
      <c r="D101" s="152">
        <f>'Coastal RFP'!E187</f>
        <v>0</v>
      </c>
      <c r="E101" s="32" t="s">
        <v>153</v>
      </c>
    </row>
    <row r="102" spans="2:5" s="32" customFormat="1" ht="15.6" customHeight="1">
      <c r="B102" s="57" t="s">
        <v>255</v>
      </c>
      <c r="C102" s="27" t="s">
        <v>108</v>
      </c>
      <c r="D102" s="85">
        <f>SUM(D99:D101)</f>
        <v>0</v>
      </c>
    </row>
    <row r="103" spans="2:5" s="31" customFormat="1" ht="16.350000000000001" customHeight="1">
      <c r="B103" s="84" t="s">
        <v>254</v>
      </c>
      <c r="C103" s="78" t="s">
        <v>108</v>
      </c>
      <c r="D103" s="83"/>
    </row>
    <row r="104" spans="2:5" s="31" customFormat="1" ht="17.45" customHeight="1">
      <c r="B104" s="55" t="s">
        <v>80</v>
      </c>
      <c r="C104" s="27" t="s">
        <v>108</v>
      </c>
      <c r="D104" s="56">
        <f>'Coastal RFP'!F185</f>
        <v>0</v>
      </c>
    </row>
    <row r="105" spans="2:5" s="31" customFormat="1" ht="17.45" customHeight="1">
      <c r="B105" s="55" t="s">
        <v>5</v>
      </c>
      <c r="C105" s="27" t="s">
        <v>108</v>
      </c>
      <c r="D105" s="56">
        <f>'Coastal RFP'!F186</f>
        <v>0</v>
      </c>
    </row>
    <row r="106" spans="2:5" s="32" customFormat="1" ht="19.350000000000001" customHeight="1">
      <c r="B106" s="55" t="s">
        <v>6</v>
      </c>
      <c r="C106" s="27" t="s">
        <v>108</v>
      </c>
      <c r="D106" s="152">
        <f>'Coastal RFP'!F187</f>
        <v>0</v>
      </c>
      <c r="E106" s="32" t="s">
        <v>153</v>
      </c>
    </row>
    <row r="107" spans="2:5" s="32" customFormat="1" ht="15.6" customHeight="1">
      <c r="B107" s="57" t="s">
        <v>254</v>
      </c>
      <c r="C107" s="27" t="s">
        <v>108</v>
      </c>
      <c r="D107" s="85">
        <f>SUM(D104:D106)</f>
        <v>0</v>
      </c>
    </row>
    <row r="108" spans="2:5" s="31" customFormat="1" ht="16.350000000000001" customHeight="1">
      <c r="B108" s="84" t="s">
        <v>115</v>
      </c>
      <c r="C108" s="78" t="s">
        <v>108</v>
      </c>
      <c r="D108" s="83"/>
    </row>
    <row r="109" spans="2:5" s="31" customFormat="1" ht="17.45" customHeight="1">
      <c r="B109" s="55" t="s">
        <v>80</v>
      </c>
      <c r="C109" s="27" t="s">
        <v>108</v>
      </c>
      <c r="D109" s="56">
        <f>D99+D104</f>
        <v>0</v>
      </c>
    </row>
    <row r="110" spans="2:5" s="31" customFormat="1" ht="17.45" customHeight="1">
      <c r="B110" s="55" t="s">
        <v>5</v>
      </c>
      <c r="C110" s="27" t="s">
        <v>108</v>
      </c>
      <c r="D110" s="56">
        <f>D100+D105</f>
        <v>0</v>
      </c>
    </row>
    <row r="111" spans="2:5" s="32" customFormat="1" ht="19.350000000000001" customHeight="1">
      <c r="B111" s="55" t="s">
        <v>6</v>
      </c>
      <c r="C111" s="27" t="s">
        <v>108</v>
      </c>
      <c r="D111" s="152">
        <f>D101+D106</f>
        <v>0</v>
      </c>
      <c r="E111" s="32" t="s">
        <v>154</v>
      </c>
    </row>
    <row r="112" spans="2:5" s="32" customFormat="1" ht="15.6" customHeight="1" thickBot="1">
      <c r="B112" s="57" t="s">
        <v>117</v>
      </c>
      <c r="C112" s="27" t="s">
        <v>108</v>
      </c>
      <c r="D112" s="85">
        <f>SUM(D109:D111)</f>
        <v>0</v>
      </c>
    </row>
    <row r="113" spans="2:5" s="32" customFormat="1" ht="15" customHeight="1" thickTop="1" thickBot="1">
      <c r="B113" s="74" t="s">
        <v>118</v>
      </c>
      <c r="C113" s="75"/>
      <c r="D113" s="76"/>
    </row>
    <row r="114" spans="2:5" s="32" customFormat="1" ht="19.350000000000001" customHeight="1" thickTop="1">
      <c r="B114" s="58" t="str">
        <f>'Coastal RFP'!C160</f>
        <v>Contract Signed with The Recycling Partnership</v>
      </c>
      <c r="C114" s="27" t="s">
        <v>108</v>
      </c>
      <c r="D114" s="59">
        <f>'Coastal RFP'!D160</f>
        <v>0</v>
      </c>
      <c r="E114" s="32" t="s">
        <v>151</v>
      </c>
    </row>
    <row r="115" spans="2:5" s="32" customFormat="1" ht="19.350000000000001" customHeight="1">
      <c r="B115" s="58" t="str">
        <f>'Coastal RFP'!C161</f>
        <v>Truck RFP (if applicable)</v>
      </c>
      <c r="C115" s="27" t="s">
        <v>108</v>
      </c>
      <c r="D115" s="59">
        <f>'Coastal RFP'!D161</f>
        <v>0</v>
      </c>
      <c r="E115" s="32" t="s">
        <v>151</v>
      </c>
    </row>
    <row r="116" spans="2:5" s="32" customFormat="1" ht="19.350000000000001" customHeight="1">
      <c r="B116" s="58" t="str">
        <f>'Coastal RFP'!C162</f>
        <v>Cart RFP (if applicable)</v>
      </c>
      <c r="C116" s="27" t="s">
        <v>108</v>
      </c>
      <c r="D116" s="59">
        <f>'Coastal RFP'!D162</f>
        <v>0</v>
      </c>
      <c r="E116" s="32" t="s">
        <v>151</v>
      </c>
    </row>
    <row r="117" spans="2:5" s="32" customFormat="1" ht="19.350000000000001" customHeight="1">
      <c r="B117" s="58" t="str">
        <f>'Coastal RFP'!C163</f>
        <v>Cart Vendor Selected</v>
      </c>
      <c r="C117" s="27"/>
      <c r="D117" s="59">
        <f>'Coastal RFP'!D163</f>
        <v>0</v>
      </c>
      <c r="E117" s="32" t="s">
        <v>151</v>
      </c>
    </row>
    <row r="118" spans="2:5" s="32" customFormat="1" ht="19.350000000000001" customHeight="1">
      <c r="B118" s="58" t="str">
        <f>'Coastal RFP'!C164</f>
        <v>Begin Planning Campaign with The Recycling Partnership</v>
      </c>
      <c r="C118" s="27" t="s">
        <v>108</v>
      </c>
      <c r="D118" s="59">
        <f>'Coastal RFP'!D164</f>
        <v>0</v>
      </c>
      <c r="E118" s="32" t="s">
        <v>151</v>
      </c>
    </row>
    <row r="119" spans="2:5" s="32" customFormat="1" ht="19.350000000000001" customHeight="1">
      <c r="B119" s="58" t="str">
        <f>'Coastal RFP'!C165</f>
        <v>Public facing Education Begins</v>
      </c>
      <c r="C119" s="27" t="s">
        <v>108</v>
      </c>
      <c r="D119" s="59">
        <f>'Coastal RFP'!D165</f>
        <v>0</v>
      </c>
      <c r="E119" s="32" t="s">
        <v>151</v>
      </c>
    </row>
    <row r="120" spans="2:5" s="32" customFormat="1" ht="19.350000000000001" customHeight="1">
      <c r="B120" s="58" t="str">
        <f>'Coastal RFP'!C166</f>
        <v>Address List Confirmed</v>
      </c>
      <c r="C120" s="27" t="s">
        <v>108</v>
      </c>
      <c r="D120" s="59">
        <f>'Coastal RFP'!D166</f>
        <v>0</v>
      </c>
      <c r="E120" s="32" t="s">
        <v>151</v>
      </c>
    </row>
    <row r="121" spans="2:5" s="32" customFormat="1" ht="19.350000000000001" customHeight="1">
      <c r="B121" s="58" t="str">
        <f>'Coastal RFP'!C167</f>
        <v>Contamination Minimization  Plan</v>
      </c>
      <c r="C121" s="27" t="s">
        <v>108</v>
      </c>
      <c r="D121" s="59">
        <f>'Coastal RFP'!D167</f>
        <v>0</v>
      </c>
      <c r="E121" s="32" t="s">
        <v>151</v>
      </c>
    </row>
    <row r="122" spans="2:5" s="32" customFormat="1" ht="19.350000000000001" customHeight="1">
      <c r="B122" s="58" t="str">
        <f>'Coastal RFP'!C168</f>
        <v>Cleanup Event</v>
      </c>
      <c r="C122" s="27" t="s">
        <v>108</v>
      </c>
      <c r="D122" s="59">
        <f>'Coastal RFP'!D168</f>
        <v>0</v>
      </c>
      <c r="E122" s="32" t="s">
        <v>242</v>
      </c>
    </row>
    <row r="123" spans="2:5" s="32" customFormat="1" ht="19.350000000000001" customHeight="1">
      <c r="B123" s="58" t="str">
        <f>'Coastal RFP'!C169</f>
        <v>Pedestrian Bin Installation (Optional)</v>
      </c>
      <c r="C123" s="27" t="s">
        <v>108</v>
      </c>
      <c r="D123" s="59">
        <f>'Coastal RFP'!D169</f>
        <v>0</v>
      </c>
      <c r="E123" s="32" t="s">
        <v>243</v>
      </c>
    </row>
    <row r="124" spans="2:5" s="32" customFormat="1" ht="19.350000000000001" customHeight="1">
      <c r="B124" s="58" t="str">
        <f>'Coastal RFP'!C170</f>
        <v>First Cart Delivered</v>
      </c>
      <c r="C124" s="27" t="s">
        <v>108</v>
      </c>
      <c r="D124" s="59">
        <f>'Coastal RFP'!D170</f>
        <v>0</v>
      </c>
      <c r="E124" s="32" t="s">
        <v>151</v>
      </c>
    </row>
    <row r="125" spans="2:5" s="32" customFormat="1" ht="19.350000000000001" customHeight="1">
      <c r="B125" s="58" t="str">
        <f>'Coastal RFP'!C171</f>
        <v>Last Cart Delivered</v>
      </c>
      <c r="C125" s="27" t="s">
        <v>108</v>
      </c>
      <c r="D125" s="59">
        <f>'Coastal RFP'!D171</f>
        <v>0</v>
      </c>
      <c r="E125" s="32" t="s">
        <v>152</v>
      </c>
    </row>
    <row r="126" spans="2:5" s="32" customFormat="1" ht="19.350000000000001" customHeight="1">
      <c r="B126" s="58" t="str">
        <f>'Coastal RFP'!C172</f>
        <v>Service Begins</v>
      </c>
      <c r="C126" s="27" t="s">
        <v>108</v>
      </c>
      <c r="D126" s="59">
        <f>'Coastal RFP'!D172</f>
        <v>0</v>
      </c>
      <c r="E126" s="32" t="s">
        <v>152</v>
      </c>
    </row>
    <row r="127" spans="2:5" s="32" customFormat="1" ht="19.350000000000001" customHeight="1">
      <c r="B127" s="58" t="str">
        <f>'Coastal RFP'!C173</f>
        <v>Final Reporting of Data to Recycling Partnership</v>
      </c>
      <c r="C127" s="27" t="s">
        <v>108</v>
      </c>
      <c r="D127" s="59">
        <f>'Coastal RFP'!D173</f>
        <v>0</v>
      </c>
      <c r="E127" s="32" t="s">
        <v>152</v>
      </c>
    </row>
    <row r="128" spans="2:5" s="32" customFormat="1" ht="19.350000000000001" customHeight="1">
      <c r="B128" s="58" t="str">
        <f>'Coastal RFP'!C174</f>
        <v>Evaluate set-outs</v>
      </c>
      <c r="C128" s="27" t="s">
        <v>108</v>
      </c>
      <c r="D128" s="59">
        <f>'Coastal RFP'!D174</f>
        <v>0</v>
      </c>
      <c r="E128" s="32" t="s">
        <v>152</v>
      </c>
    </row>
    <row r="129" spans="1:34" s="32" customFormat="1" ht="19.350000000000001" customHeight="1">
      <c r="B129" s="58" t="str">
        <f>'Coastal RFP'!C175</f>
        <v>Measure Progress</v>
      </c>
      <c r="C129" s="27" t="s">
        <v>108</v>
      </c>
      <c r="D129" s="59">
        <f>'Coastal RFP'!D175</f>
        <v>0</v>
      </c>
      <c r="E129" s="32" t="s">
        <v>152</v>
      </c>
    </row>
    <row r="130" spans="1:34" s="32" customFormat="1" ht="19.350000000000001" customHeight="1">
      <c r="B130" s="58" t="str">
        <f>'Coastal RFP'!C176</f>
        <v>Other Important Milestone (if needed)</v>
      </c>
      <c r="C130" s="27" t="s">
        <v>108</v>
      </c>
      <c r="D130" s="59">
        <f>'Coastal RFP'!D176</f>
        <v>0</v>
      </c>
      <c r="E130" s="32" t="s">
        <v>152</v>
      </c>
    </row>
    <row r="131" spans="1:34" s="32" customFormat="1" ht="19.350000000000001" customHeight="1">
      <c r="B131" s="58" t="str">
        <f>'Coastal RFP'!C177</f>
        <v>Other Important Milestone (if needed)</v>
      </c>
      <c r="C131" s="27" t="s">
        <v>108</v>
      </c>
      <c r="D131" s="59">
        <f>'Coastal RFP'!D177</f>
        <v>0</v>
      </c>
      <c r="E131" s="32" t="s">
        <v>152</v>
      </c>
    </row>
    <row r="132" spans="1:34" s="32" customFormat="1" ht="19.350000000000001" customHeight="1">
      <c r="B132" s="58" t="str">
        <f>'Coastal RFP'!C178</f>
        <v>Other Important Milestone (if needed)</v>
      </c>
      <c r="C132" s="27" t="s">
        <v>108</v>
      </c>
      <c r="D132" s="59">
        <f>'Coastal RFP'!D178</f>
        <v>0</v>
      </c>
      <c r="E132" s="32" t="s">
        <v>152</v>
      </c>
    </row>
    <row r="133" spans="1:34" s="32" customFormat="1" ht="19.350000000000001" customHeight="1" thickBot="1">
      <c r="B133" s="58" t="str">
        <f>'Coastal RFP'!C179</f>
        <v>Other Important Milestone (if needed)</v>
      </c>
      <c r="C133" s="27" t="s">
        <v>108</v>
      </c>
      <c r="D133" s="59">
        <f>'Coastal RFP'!D179</f>
        <v>0</v>
      </c>
      <c r="E133" s="32" t="s">
        <v>152</v>
      </c>
    </row>
    <row r="134" spans="1:34" s="31" customFormat="1" ht="14.25" thickTop="1" thickBot="1">
      <c r="B134" s="71" t="s">
        <v>121</v>
      </c>
      <c r="C134" s="72"/>
      <c r="D134" s="73"/>
    </row>
    <row r="135" spans="1:34" s="31" customFormat="1" ht="28.35" customHeight="1" thickTop="1">
      <c r="B135" s="60" t="s">
        <v>86</v>
      </c>
      <c r="C135" s="27" t="s">
        <v>108</v>
      </c>
      <c r="D135" s="61" t="str">
        <f>'Coastal RFP'!D183</f>
        <v>Please Select</v>
      </c>
    </row>
    <row r="136" spans="1:34" s="31" customFormat="1" ht="37.700000000000003" customHeight="1">
      <c r="B136" s="47" t="s">
        <v>40</v>
      </c>
      <c r="C136" s="27" t="s">
        <v>108</v>
      </c>
      <c r="D136" s="62">
        <f>'Coastal RFP'!D185</f>
        <v>0</v>
      </c>
    </row>
    <row r="137" spans="1:34" s="31" customFormat="1" ht="15" customHeight="1">
      <c r="B137" s="47" t="s">
        <v>85</v>
      </c>
      <c r="C137" s="27" t="s">
        <v>108</v>
      </c>
      <c r="D137" s="62" t="str">
        <f>'Coastal RFP'!D187</f>
        <v>Please Select</v>
      </c>
    </row>
    <row r="138" spans="1:34" s="31" customFormat="1" ht="40.700000000000003" customHeight="1">
      <c r="B138" s="47" t="s">
        <v>39</v>
      </c>
      <c r="C138" s="27" t="s">
        <v>108</v>
      </c>
      <c r="D138" s="62">
        <f>'Coastal RFP'!D189</f>
        <v>0</v>
      </c>
    </row>
    <row r="139" spans="1:34" s="31" customFormat="1" ht="29.45" customHeight="1">
      <c r="B139" s="47" t="s">
        <v>38</v>
      </c>
      <c r="C139" s="27" t="s">
        <v>108</v>
      </c>
      <c r="D139" s="62" t="str">
        <f>'Coastal RFP'!D191</f>
        <v>Please Select</v>
      </c>
    </row>
    <row r="140" spans="1:34" s="31" customFormat="1" ht="28.7" customHeight="1">
      <c r="B140" s="47" t="s">
        <v>84</v>
      </c>
      <c r="C140" s="27" t="s">
        <v>108</v>
      </c>
      <c r="D140" s="62" t="str">
        <f>'Coastal RFP'!D194</f>
        <v>Please Select</v>
      </c>
    </row>
    <row r="141" spans="1:34" s="29" customFormat="1" ht="26.25" thickBot="1">
      <c r="A141" s="34"/>
      <c r="B141" s="64" t="s">
        <v>183</v>
      </c>
      <c r="C141" s="27" t="s">
        <v>108</v>
      </c>
      <c r="D141" s="45" t="str">
        <f>'Coastal RFP'!D196</f>
        <v>Please Select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</row>
    <row r="142" spans="1:34" s="29" customFormat="1" ht="15" customHeight="1" thickTop="1" thickBot="1">
      <c r="A142" s="34"/>
      <c r="B142" s="71" t="s">
        <v>122</v>
      </c>
      <c r="C142" s="72"/>
      <c r="D142" s="73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</row>
    <row r="143" spans="1:34" s="31" customFormat="1" ht="29.45" customHeight="1" thickTop="1">
      <c r="B143" s="47" t="s">
        <v>41</v>
      </c>
      <c r="C143" s="27" t="s">
        <v>108</v>
      </c>
      <c r="D143" s="62" t="str">
        <f>'Coastal RFP'!D207</f>
        <v>Please Select</v>
      </c>
    </row>
    <row r="144" spans="1:34" s="31" customFormat="1" ht="29.45" customHeight="1">
      <c r="B144" s="47" t="s">
        <v>87</v>
      </c>
      <c r="C144" s="27" t="s">
        <v>108</v>
      </c>
      <c r="D144" s="62" t="str">
        <f>'Coastal RFP'!D209</f>
        <v>Please Select</v>
      </c>
    </row>
    <row r="145" spans="1:34" s="31" customFormat="1" ht="29.45" customHeight="1" thickBot="1">
      <c r="B145" s="47" t="s">
        <v>42</v>
      </c>
      <c r="C145" s="27" t="s">
        <v>108</v>
      </c>
      <c r="D145" s="62" t="str">
        <f>'Coastal RFP'!D211</f>
        <v>Please Select</v>
      </c>
    </row>
    <row r="146" spans="1:34" s="29" customFormat="1" ht="15" customHeight="1" thickTop="1" thickBot="1">
      <c r="A146" s="34"/>
      <c r="B146" s="71" t="s">
        <v>123</v>
      </c>
      <c r="C146" s="72"/>
      <c r="D146" s="7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</row>
    <row r="147" spans="1:34" s="29" customFormat="1" ht="28.35" customHeight="1" thickTop="1">
      <c r="A147" s="34"/>
      <c r="B147" s="77" t="s">
        <v>13</v>
      </c>
      <c r="C147" s="78" t="s">
        <v>108</v>
      </c>
      <c r="D147" s="79" t="s">
        <v>244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</row>
    <row r="148" spans="1:34" s="29" customFormat="1">
      <c r="A148" s="34"/>
      <c r="B148" s="58" t="str">
        <f>'Coastal RFP'!C216</f>
        <v>#1 and 2 Plastic Bottles</v>
      </c>
      <c r="C148" s="27" t="s">
        <v>108</v>
      </c>
      <c r="D148" s="63" t="str">
        <f>'Coastal RFP'!D216</f>
        <v>-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</row>
    <row r="149" spans="1:34" s="29" customFormat="1" ht="15" customHeight="1">
      <c r="A149" s="34"/>
      <c r="B149" s="58" t="str">
        <f>'Coastal RFP'!C217</f>
        <v>Metal Cans</v>
      </c>
      <c r="C149" s="27" t="s">
        <v>108</v>
      </c>
      <c r="D149" s="63" t="str">
        <f>'Coastal RFP'!D217</f>
        <v>-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</row>
    <row r="150" spans="1:34" s="29" customFormat="1" ht="15" customHeight="1">
      <c r="A150" s="34"/>
      <c r="B150" s="58" t="str">
        <f>'Coastal RFP'!C218</f>
        <v>Newspaper</v>
      </c>
      <c r="C150" s="27" t="s">
        <v>108</v>
      </c>
      <c r="D150" s="63" t="str">
        <f>'Coastal RFP'!D218</f>
        <v>-</v>
      </c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</row>
    <row r="151" spans="1:34" s="29" customFormat="1" ht="15" customHeight="1">
      <c r="A151" s="34"/>
      <c r="B151" s="58" t="str">
        <f>'Coastal RFP'!C219</f>
        <v>Magazines</v>
      </c>
      <c r="C151" s="27" t="s">
        <v>108</v>
      </c>
      <c r="D151" s="63" t="str">
        <f>'Coastal RFP'!D219</f>
        <v>-</v>
      </c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</row>
    <row r="152" spans="1:34" s="29" customFormat="1">
      <c r="A152" s="34"/>
      <c r="B152" s="58" t="str">
        <f>'Coastal RFP'!C220</f>
        <v>Mixed Paper (office paper, mail, etc)</v>
      </c>
      <c r="C152" s="27" t="s">
        <v>108</v>
      </c>
      <c r="D152" s="63" t="str">
        <f>'Coastal RFP'!D220</f>
        <v>-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</row>
    <row r="153" spans="1:34" s="29" customFormat="1">
      <c r="A153" s="34"/>
      <c r="B153" s="58" t="str">
        <f>'Coastal RFP'!C221</f>
        <v>Corrugated Cardboard</v>
      </c>
      <c r="C153" s="27" t="s">
        <v>108</v>
      </c>
      <c r="D153" s="63" t="str">
        <f>'Coastal RFP'!D221</f>
        <v>-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</row>
    <row r="154" spans="1:34" s="29" customFormat="1">
      <c r="A154" s="34"/>
      <c r="B154" s="58" t="str">
        <f>'Coastal RFP'!C222</f>
        <v>Paperboard Boxes</v>
      </c>
      <c r="C154" s="27" t="s">
        <v>108</v>
      </c>
      <c r="D154" s="63" t="str">
        <f>'Coastal RFP'!D222</f>
        <v>-</v>
      </c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</row>
    <row r="155" spans="1:34" s="29" customFormat="1">
      <c r="A155" s="34"/>
      <c r="B155" s="58" t="str">
        <f>'Coastal RFP'!C223</f>
        <v>Glass Bottle and Jars</v>
      </c>
      <c r="C155" s="27" t="s">
        <v>108</v>
      </c>
      <c r="D155" s="63" t="str">
        <f>'Coastal RFP'!D223</f>
        <v>-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</row>
    <row r="156" spans="1:34" s="29" customFormat="1">
      <c r="A156" s="34"/>
      <c r="B156" s="58" t="str">
        <f>'Coastal RFP'!C224</f>
        <v xml:space="preserve">#2, #4, #5 Tubs and Lids </v>
      </c>
      <c r="C156" s="27" t="s">
        <v>108</v>
      </c>
      <c r="D156" s="63" t="str">
        <f>'Coastal RFP'!D224</f>
        <v>-</v>
      </c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</row>
    <row r="157" spans="1:34" s="29" customFormat="1">
      <c r="A157" s="34"/>
      <c r="B157" s="58" t="str">
        <f>'Coastal RFP'!C225</f>
        <v>#3 – 7 plastic containers</v>
      </c>
      <c r="C157" s="27" t="s">
        <v>108</v>
      </c>
      <c r="D157" s="63" t="str">
        <f>'Coastal RFP'!D225</f>
        <v>-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</row>
    <row r="158" spans="1:34" s="29" customFormat="1">
      <c r="A158" s="34"/>
      <c r="B158" s="58" t="str">
        <f>'Coastal RFP'!C226</f>
        <v>Cartons</v>
      </c>
      <c r="C158" s="27" t="s">
        <v>108</v>
      </c>
      <c r="D158" s="63" t="str">
        <f>'Coastal RFP'!D226</f>
        <v>-</v>
      </c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</row>
    <row r="159" spans="1:34" s="29" customFormat="1">
      <c r="A159" s="34"/>
      <c r="B159" s="58" t="str">
        <f>'Coastal RFP'!C227</f>
        <v>Empty Aerosols</v>
      </c>
      <c r="C159" s="27" t="s">
        <v>108</v>
      </c>
      <c r="D159" s="63" t="str">
        <f>'Coastal RFP'!D227</f>
        <v>-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</row>
    <row r="160" spans="1:34" s="29" customFormat="1">
      <c r="A160" s="34"/>
      <c r="B160" s="58" t="str">
        <f>'Coastal RFP'!C228</f>
        <v>Other Metals (describe)</v>
      </c>
      <c r="C160" s="27" t="s">
        <v>108</v>
      </c>
      <c r="D160" s="63" t="str">
        <f>'Coastal RFP'!D228</f>
        <v>-</v>
      </c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</row>
    <row r="161" spans="1:34" s="29" customFormat="1">
      <c r="A161" s="34"/>
      <c r="B161" s="58" t="str">
        <f>'Coastal RFP'!C229</f>
        <v>Other Plastics (describe)</v>
      </c>
      <c r="C161" s="27" t="s">
        <v>108</v>
      </c>
      <c r="D161" s="63" t="str">
        <f>'Coastal RFP'!D229</f>
        <v>-</v>
      </c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</row>
    <row r="162" spans="1:34" s="29" customFormat="1">
      <c r="A162" s="34"/>
      <c r="B162" s="58" t="str">
        <f>'Coastal RFP'!C230</f>
        <v>Other Fiber (describe)</v>
      </c>
      <c r="C162" s="27" t="s">
        <v>108</v>
      </c>
      <c r="D162" s="63" t="str">
        <f>'Coastal RFP'!D230</f>
        <v>-</v>
      </c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</row>
    <row r="163" spans="1:34" s="29" customFormat="1">
      <c r="A163" s="34"/>
      <c r="B163" s="58" t="str">
        <f>'Coastal RFP'!C231</f>
        <v>Other Materials (describe)</v>
      </c>
      <c r="C163" s="27" t="s">
        <v>108</v>
      </c>
      <c r="D163" s="63" t="str">
        <f>'Coastal RFP'!D231</f>
        <v>-</v>
      </c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</row>
    <row r="164" spans="1:34" s="29" customFormat="1" ht="28.35" customHeight="1">
      <c r="A164" s="34"/>
      <c r="B164" s="77"/>
      <c r="C164" s="78" t="s">
        <v>108</v>
      </c>
      <c r="D164" s="79" t="s">
        <v>14</v>
      </c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</row>
    <row r="165" spans="1:34" s="29" customFormat="1">
      <c r="A165" s="34"/>
      <c r="B165" s="58" t="str">
        <f>B148</f>
        <v>#1 and 2 Plastic Bottles</v>
      </c>
      <c r="C165" s="27" t="s">
        <v>108</v>
      </c>
      <c r="D165" s="63" t="str">
        <f>'Coastal RFP'!E216</f>
        <v>-</v>
      </c>
      <c r="E165" s="28" t="s">
        <v>150</v>
      </c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</row>
    <row r="166" spans="1:34" s="29" customFormat="1" ht="15" customHeight="1">
      <c r="A166" s="34"/>
      <c r="B166" s="58" t="str">
        <f t="shared" ref="B166" si="1">B149</f>
        <v>Metal Cans</v>
      </c>
      <c r="C166" s="27" t="s">
        <v>108</v>
      </c>
      <c r="D166" s="63" t="str">
        <f>'Coastal RFP'!E217</f>
        <v>-</v>
      </c>
      <c r="E166" s="28" t="s">
        <v>150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</row>
    <row r="167" spans="1:34" s="29" customFormat="1" ht="15" customHeight="1">
      <c r="A167" s="34"/>
      <c r="B167" s="58" t="str">
        <f>'Coastal RFP'!C218</f>
        <v>Newspaper</v>
      </c>
      <c r="C167" s="27" t="s">
        <v>108</v>
      </c>
      <c r="D167" s="63" t="str">
        <f>'Coastal RFP'!E218</f>
        <v>-</v>
      </c>
      <c r="E167" s="28" t="s">
        <v>150</v>
      </c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</row>
    <row r="168" spans="1:34" s="29" customFormat="1" ht="15" customHeight="1">
      <c r="A168" s="34"/>
      <c r="B168" s="58" t="str">
        <f>'Coastal RFP'!C219</f>
        <v>Magazines</v>
      </c>
      <c r="C168" s="27" t="s">
        <v>108</v>
      </c>
      <c r="D168" s="63" t="str">
        <f>'Coastal RFP'!E219</f>
        <v>-</v>
      </c>
      <c r="E168" s="28" t="s">
        <v>150</v>
      </c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</row>
    <row r="169" spans="1:34" s="29" customFormat="1">
      <c r="A169" s="34"/>
      <c r="B169" s="58" t="str">
        <f t="shared" ref="B169:B180" si="2">B152</f>
        <v>Mixed Paper (office paper, mail, etc)</v>
      </c>
      <c r="C169" s="27" t="s">
        <v>108</v>
      </c>
      <c r="D169" s="63" t="str">
        <f>'Coastal RFP'!E220</f>
        <v>-</v>
      </c>
      <c r="E169" s="28" t="s">
        <v>150</v>
      </c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</row>
    <row r="170" spans="1:34" s="29" customFormat="1">
      <c r="A170" s="34"/>
      <c r="B170" s="58" t="str">
        <f t="shared" si="2"/>
        <v>Corrugated Cardboard</v>
      </c>
      <c r="C170" s="27" t="s">
        <v>108</v>
      </c>
      <c r="D170" s="63" t="str">
        <f>'Coastal RFP'!E221</f>
        <v>-</v>
      </c>
      <c r="E170" s="28" t="s">
        <v>150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</row>
    <row r="171" spans="1:34" s="29" customFormat="1">
      <c r="A171" s="34"/>
      <c r="B171" s="58" t="str">
        <f t="shared" si="2"/>
        <v>Paperboard Boxes</v>
      </c>
      <c r="C171" s="27" t="s">
        <v>108</v>
      </c>
      <c r="D171" s="63" t="str">
        <f>'Coastal RFP'!E222</f>
        <v>-</v>
      </c>
      <c r="E171" s="28" t="s">
        <v>150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</row>
    <row r="172" spans="1:34" s="29" customFormat="1">
      <c r="A172" s="34"/>
      <c r="B172" s="58" t="str">
        <f t="shared" si="2"/>
        <v>Glass Bottle and Jars</v>
      </c>
      <c r="C172" s="27" t="s">
        <v>108</v>
      </c>
      <c r="D172" s="63" t="str">
        <f>'Coastal RFP'!E223</f>
        <v>-</v>
      </c>
      <c r="E172" s="28" t="s">
        <v>150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</row>
    <row r="173" spans="1:34" s="29" customFormat="1">
      <c r="A173" s="34"/>
      <c r="B173" s="58" t="str">
        <f t="shared" si="2"/>
        <v xml:space="preserve">#2, #4, #5 Tubs and Lids </v>
      </c>
      <c r="C173" s="27" t="s">
        <v>108</v>
      </c>
      <c r="D173" s="63" t="str">
        <f>'Coastal RFP'!E224</f>
        <v>-</v>
      </c>
      <c r="E173" s="28" t="s">
        <v>150</v>
      </c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</row>
    <row r="174" spans="1:34" s="29" customFormat="1">
      <c r="A174" s="34"/>
      <c r="B174" s="58" t="str">
        <f t="shared" si="2"/>
        <v>#3 – 7 plastic containers</v>
      </c>
      <c r="C174" s="27" t="s">
        <v>108</v>
      </c>
      <c r="D174" s="63" t="str">
        <f>'Coastal RFP'!E225</f>
        <v>-</v>
      </c>
      <c r="E174" s="28" t="s">
        <v>150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</row>
    <row r="175" spans="1:34" s="29" customFormat="1">
      <c r="A175" s="34"/>
      <c r="B175" s="58" t="str">
        <f t="shared" si="2"/>
        <v>Cartons</v>
      </c>
      <c r="C175" s="27" t="s">
        <v>108</v>
      </c>
      <c r="D175" s="63" t="str">
        <f>'Coastal RFP'!E226</f>
        <v>-</v>
      </c>
      <c r="E175" s="28" t="s">
        <v>150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</row>
    <row r="176" spans="1:34" s="29" customFormat="1">
      <c r="A176" s="34"/>
      <c r="B176" s="58" t="str">
        <f t="shared" si="2"/>
        <v>Empty Aerosols</v>
      </c>
      <c r="C176" s="27" t="s">
        <v>108</v>
      </c>
      <c r="D176" s="63" t="str">
        <f>'Coastal RFP'!E227</f>
        <v>-</v>
      </c>
      <c r="E176" s="28" t="s">
        <v>150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</row>
    <row r="177" spans="1:34" s="29" customFormat="1">
      <c r="A177" s="34"/>
      <c r="B177" s="58" t="str">
        <f t="shared" si="2"/>
        <v>Other Metals (describe)</v>
      </c>
      <c r="C177" s="27" t="s">
        <v>108</v>
      </c>
      <c r="D177" s="63" t="str">
        <f>'Coastal RFP'!E228</f>
        <v>-</v>
      </c>
      <c r="E177" s="28" t="s">
        <v>150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</row>
    <row r="178" spans="1:34" s="29" customFormat="1">
      <c r="A178" s="34"/>
      <c r="B178" s="58" t="str">
        <f t="shared" si="2"/>
        <v>Other Plastics (describe)</v>
      </c>
      <c r="C178" s="27" t="s">
        <v>108</v>
      </c>
      <c r="D178" s="63" t="str">
        <f>'Coastal RFP'!E229</f>
        <v>-</v>
      </c>
      <c r="E178" s="28" t="s">
        <v>150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</row>
    <row r="179" spans="1:34" s="29" customFormat="1">
      <c r="A179" s="34"/>
      <c r="B179" s="58" t="str">
        <f t="shared" si="2"/>
        <v>Other Fiber (describe)</v>
      </c>
      <c r="C179" s="27" t="s">
        <v>108</v>
      </c>
      <c r="D179" s="63" t="str">
        <f>'Coastal RFP'!E230</f>
        <v>-</v>
      </c>
      <c r="E179" s="28" t="s">
        <v>150</v>
      </c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</row>
    <row r="180" spans="1:34" s="29" customFormat="1">
      <c r="A180" s="34"/>
      <c r="B180" s="58" t="str">
        <f t="shared" si="2"/>
        <v>Other Materials (describe)</v>
      </c>
      <c r="C180" s="27" t="s">
        <v>108</v>
      </c>
      <c r="D180" s="63" t="str">
        <f>'Coastal RFP'!E231</f>
        <v>-</v>
      </c>
      <c r="E180" s="28" t="s">
        <v>150</v>
      </c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</row>
    <row r="181" spans="1:34" s="29" customFormat="1" ht="28.35" customHeight="1">
      <c r="A181" s="34"/>
      <c r="B181" s="77"/>
      <c r="C181" s="78" t="s">
        <v>108</v>
      </c>
      <c r="D181" s="79" t="s">
        <v>124</v>
      </c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</row>
    <row r="182" spans="1:34" s="29" customFormat="1">
      <c r="A182" s="34"/>
      <c r="B182" s="58" t="str">
        <f>B165</f>
        <v>#1 and 2 Plastic Bottles</v>
      </c>
      <c r="C182" s="27" t="s">
        <v>108</v>
      </c>
      <c r="D182" s="63">
        <f>'Coastal RFP'!F216</f>
        <v>0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</row>
    <row r="183" spans="1:34" s="29" customFormat="1" ht="15" customHeight="1">
      <c r="A183" s="34"/>
      <c r="B183" s="58" t="str">
        <f>B166</f>
        <v>Metal Cans</v>
      </c>
      <c r="C183" s="27" t="s">
        <v>108</v>
      </c>
      <c r="D183" s="63">
        <f>'Coastal RFP'!F217</f>
        <v>0</v>
      </c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</row>
    <row r="184" spans="1:34" s="29" customFormat="1" ht="15" customHeight="1">
      <c r="A184" s="34"/>
      <c r="B184" s="58" t="str">
        <f>'Coastal RFP'!C218</f>
        <v>Newspaper</v>
      </c>
      <c r="C184" s="27"/>
      <c r="D184" s="63">
        <f>'Coastal RFP'!F218</f>
        <v>0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</row>
    <row r="185" spans="1:34" s="29" customFormat="1" ht="15" customHeight="1">
      <c r="A185" s="34"/>
      <c r="B185" s="58" t="str">
        <f>'Coastal RFP'!C219</f>
        <v>Magazines</v>
      </c>
      <c r="C185" s="27"/>
      <c r="D185" s="63">
        <f>'Coastal RFP'!F219</f>
        <v>0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</row>
    <row r="186" spans="1:34" s="29" customFormat="1">
      <c r="A186" s="34"/>
      <c r="B186" s="58" t="str">
        <f t="shared" ref="B186:B197" si="3">B169</f>
        <v>Mixed Paper (office paper, mail, etc)</v>
      </c>
      <c r="C186" s="27" t="s">
        <v>108</v>
      </c>
      <c r="D186" s="63">
        <f>'Coastal RFP'!F220</f>
        <v>0</v>
      </c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</row>
    <row r="187" spans="1:34" s="29" customFormat="1">
      <c r="A187" s="34"/>
      <c r="B187" s="58" t="str">
        <f t="shared" si="3"/>
        <v>Corrugated Cardboard</v>
      </c>
      <c r="C187" s="27" t="s">
        <v>108</v>
      </c>
      <c r="D187" s="63">
        <f>'Coastal RFP'!F221</f>
        <v>0</v>
      </c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</row>
    <row r="188" spans="1:34" s="29" customFormat="1">
      <c r="A188" s="34"/>
      <c r="B188" s="58" t="str">
        <f t="shared" si="3"/>
        <v>Paperboard Boxes</v>
      </c>
      <c r="C188" s="27" t="s">
        <v>108</v>
      </c>
      <c r="D188" s="63">
        <f>'Coastal RFP'!F222</f>
        <v>0</v>
      </c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</row>
    <row r="189" spans="1:34" s="29" customFormat="1">
      <c r="A189" s="34"/>
      <c r="B189" s="58" t="str">
        <f t="shared" si="3"/>
        <v>Glass Bottle and Jars</v>
      </c>
      <c r="C189" s="27" t="s">
        <v>108</v>
      </c>
      <c r="D189" s="63">
        <f>'Coastal RFP'!F223</f>
        <v>0</v>
      </c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</row>
    <row r="190" spans="1:34" s="29" customFormat="1">
      <c r="A190" s="34"/>
      <c r="B190" s="58" t="str">
        <f t="shared" si="3"/>
        <v xml:space="preserve">#2, #4, #5 Tubs and Lids </v>
      </c>
      <c r="C190" s="27" t="s">
        <v>108</v>
      </c>
      <c r="D190" s="63">
        <f>'Coastal RFP'!F224</f>
        <v>0</v>
      </c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</row>
    <row r="191" spans="1:34" s="29" customFormat="1">
      <c r="A191" s="34"/>
      <c r="B191" s="58" t="str">
        <f t="shared" si="3"/>
        <v>#3 – 7 plastic containers</v>
      </c>
      <c r="C191" s="27" t="s">
        <v>108</v>
      </c>
      <c r="D191" s="63">
        <f>'Coastal RFP'!F225</f>
        <v>0</v>
      </c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</row>
    <row r="192" spans="1:34" s="29" customFormat="1">
      <c r="A192" s="34"/>
      <c r="B192" s="58" t="str">
        <f t="shared" si="3"/>
        <v>Cartons</v>
      </c>
      <c r="C192" s="27" t="s">
        <v>108</v>
      </c>
      <c r="D192" s="63">
        <f>'Coastal RFP'!F226</f>
        <v>0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</row>
    <row r="193" spans="1:34" s="29" customFormat="1">
      <c r="A193" s="34"/>
      <c r="B193" s="58" t="str">
        <f t="shared" si="3"/>
        <v>Empty Aerosols</v>
      </c>
      <c r="C193" s="27" t="s">
        <v>108</v>
      </c>
      <c r="D193" s="63">
        <f>'Coastal RFP'!F227</f>
        <v>0</v>
      </c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</row>
    <row r="194" spans="1:34" s="29" customFormat="1">
      <c r="A194" s="34"/>
      <c r="B194" s="58" t="str">
        <f t="shared" si="3"/>
        <v>Other Metals (describe)</v>
      </c>
      <c r="C194" s="27" t="s">
        <v>108</v>
      </c>
      <c r="D194" s="63">
        <f>'Coastal RFP'!F228</f>
        <v>0</v>
      </c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</row>
    <row r="195" spans="1:34" s="29" customFormat="1">
      <c r="A195" s="34"/>
      <c r="B195" s="58" t="str">
        <f t="shared" si="3"/>
        <v>Other Plastics (describe)</v>
      </c>
      <c r="C195" s="27" t="s">
        <v>108</v>
      </c>
      <c r="D195" s="63">
        <f>'Coastal RFP'!F229</f>
        <v>0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</row>
    <row r="196" spans="1:34" s="29" customFormat="1">
      <c r="A196" s="34"/>
      <c r="B196" s="58" t="str">
        <f t="shared" si="3"/>
        <v>Other Fiber (describe)</v>
      </c>
      <c r="C196" s="27" t="s">
        <v>108</v>
      </c>
      <c r="D196" s="63">
        <f>'Coastal RFP'!F230</f>
        <v>0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</row>
    <row r="197" spans="1:34" s="29" customFormat="1" ht="13.5" thickBot="1">
      <c r="A197" s="34"/>
      <c r="B197" s="58" t="str">
        <f t="shared" si="3"/>
        <v>Other Materials (describe)</v>
      </c>
      <c r="C197" s="27" t="s">
        <v>108</v>
      </c>
      <c r="D197" s="63">
        <f>'Coastal RFP'!F231</f>
        <v>0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</row>
    <row r="198" spans="1:34" s="29" customFormat="1" ht="14.45" customHeight="1" thickTop="1" thickBot="1">
      <c r="A198" s="34"/>
      <c r="B198" s="80" t="s">
        <v>125</v>
      </c>
      <c r="C198" s="81"/>
      <c r="D198" s="82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</row>
    <row r="199" spans="1:34" s="29" customFormat="1" ht="28.35" customHeight="1" thickTop="1">
      <c r="A199" s="34"/>
      <c r="B199" s="64" t="s">
        <v>104</v>
      </c>
      <c r="C199" s="27" t="s">
        <v>108</v>
      </c>
      <c r="D199" s="45" t="str">
        <f>'Coastal RFP'!D236</f>
        <v>Please Select</v>
      </c>
      <c r="E199" s="28" t="s">
        <v>149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</row>
    <row r="200" spans="1:34" s="29" customFormat="1" ht="15" customHeight="1">
      <c r="A200" s="34"/>
      <c r="B200" s="64" t="s">
        <v>103</v>
      </c>
      <c r="C200" s="27" t="s">
        <v>108</v>
      </c>
      <c r="D200" s="45" t="str">
        <f>'Coastal RFP'!D238</f>
        <v>Please Select</v>
      </c>
      <c r="E200" s="28" t="s">
        <v>149</v>
      </c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</row>
    <row r="201" spans="1:34" s="29" customFormat="1" ht="25.5">
      <c r="A201" s="34"/>
      <c r="B201" s="64" t="str">
        <f>'Coastal RFP'!C240</f>
        <v>Are you committed to implementing a contamination minimization plan with a minimum of using oops cards at the curb?</v>
      </c>
      <c r="C201" s="27" t="s">
        <v>108</v>
      </c>
      <c r="D201" s="45" t="str">
        <f>'Coastal RFP'!D240</f>
        <v>Please Select</v>
      </c>
      <c r="E201" s="28" t="s">
        <v>149</v>
      </c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</row>
    <row r="202" spans="1:34" s="29" customFormat="1" ht="15" customHeight="1">
      <c r="A202" s="34"/>
      <c r="B202" s="64" t="s">
        <v>102</v>
      </c>
      <c r="C202" s="27" t="s">
        <v>108</v>
      </c>
      <c r="D202" s="45" t="str">
        <f>'Coastal RFP'!D242</f>
        <v>Please Select</v>
      </c>
      <c r="E202" s="28" t="s">
        <v>149</v>
      </c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</row>
    <row r="203" spans="1:34" s="29" customFormat="1" ht="15" customHeight="1">
      <c r="A203" s="34"/>
      <c r="B203" s="64" t="s">
        <v>43</v>
      </c>
      <c r="C203" s="27" t="s">
        <v>108</v>
      </c>
      <c r="D203" s="45"/>
      <c r="E203" s="28" t="s">
        <v>149</v>
      </c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</row>
    <row r="204" spans="1:34" s="29" customFormat="1">
      <c r="A204" s="34"/>
      <c r="B204" s="44" t="s">
        <v>44</v>
      </c>
      <c r="C204" s="27" t="s">
        <v>108</v>
      </c>
      <c r="D204" s="45" t="str">
        <f>'Coastal RFP'!D245</f>
        <v>Please Select</v>
      </c>
      <c r="E204" s="28" t="s">
        <v>149</v>
      </c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</row>
    <row r="205" spans="1:34" s="29" customFormat="1" ht="15" customHeight="1">
      <c r="A205" s="34"/>
      <c r="B205" s="44" t="s">
        <v>45</v>
      </c>
      <c r="C205" s="27" t="s">
        <v>108</v>
      </c>
      <c r="D205" s="45" t="str">
        <f>'Coastal RFP'!D246</f>
        <v>Please Select</v>
      </c>
      <c r="E205" s="28" t="s">
        <v>149</v>
      </c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</row>
    <row r="206" spans="1:34" s="29" customFormat="1">
      <c r="A206" s="34"/>
      <c r="B206" s="44" t="s">
        <v>46</v>
      </c>
      <c r="C206" s="27" t="s">
        <v>108</v>
      </c>
      <c r="D206" s="45" t="str">
        <f>'Coastal RFP'!D247</f>
        <v>Please Select</v>
      </c>
      <c r="E206" s="28" t="s">
        <v>149</v>
      </c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</row>
    <row r="207" spans="1:34" s="29" customFormat="1">
      <c r="A207" s="34"/>
      <c r="B207" s="44" t="s">
        <v>47</v>
      </c>
      <c r="C207" s="27" t="s">
        <v>108</v>
      </c>
      <c r="D207" s="45" t="str">
        <f>'Coastal RFP'!D248</f>
        <v>Please Select</v>
      </c>
      <c r="E207" s="28" t="s">
        <v>149</v>
      </c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</row>
    <row r="208" spans="1:34" s="29" customFormat="1">
      <c r="A208" s="34"/>
      <c r="B208" s="44" t="s">
        <v>48</v>
      </c>
      <c r="C208" s="27" t="s">
        <v>108</v>
      </c>
      <c r="D208" s="45" t="str">
        <f>'Coastal RFP'!D249</f>
        <v>Please Select</v>
      </c>
      <c r="E208" s="28" t="s">
        <v>149</v>
      </c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</row>
    <row r="209" spans="1:34" s="29" customFormat="1" ht="55.7" customHeight="1">
      <c r="A209" s="34"/>
      <c r="B209" s="64" t="s">
        <v>101</v>
      </c>
      <c r="C209" s="27" t="s">
        <v>108</v>
      </c>
      <c r="D209" s="45">
        <f>'Coastal RFP'!C252</f>
        <v>0</v>
      </c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</row>
    <row r="210" spans="1:34" s="29" customFormat="1" ht="58.35" customHeight="1">
      <c r="A210" s="34"/>
      <c r="B210" s="64" t="s">
        <v>126</v>
      </c>
      <c r="C210" s="27" t="s">
        <v>108</v>
      </c>
      <c r="D210" s="45" t="str">
        <f>'Coastal RFP'!C264</f>
        <v xml:space="preserve"> 
</v>
      </c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</row>
    <row r="211" spans="1:34" s="29" customFormat="1" ht="51.6" customHeight="1" thickBot="1">
      <c r="A211" s="34"/>
      <c r="B211" s="65" t="s">
        <v>127</v>
      </c>
      <c r="C211" s="66" t="s">
        <v>108</v>
      </c>
      <c r="D211" s="67">
        <f>'Coastal RFP'!C276</f>
        <v>0</v>
      </c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</row>
    <row r="212" spans="1:34" ht="13.5" thickTop="1"/>
  </sheetData>
  <sheetProtection selectLockedCells="1"/>
  <mergeCells count="1">
    <mergeCell ref="E32:H33"/>
  </mergeCells>
  <conditionalFormatting sqref="D10">
    <cfRule type="cellIs" dxfId="5" priority="8" operator="notEqual">
      <formula>"Comprehensive/Automatic"</formula>
    </cfRule>
  </conditionalFormatting>
  <conditionalFormatting sqref="D24">
    <cfRule type="cellIs" dxfId="4" priority="7" operator="lessThanOrEqual">
      <formula>4000</formula>
    </cfRule>
  </conditionalFormatting>
  <conditionalFormatting sqref="D28 D199:D208 D141">
    <cfRule type="cellIs" dxfId="3" priority="6" operator="equal">
      <formula>"no"</formula>
    </cfRule>
  </conditionalFormatting>
  <conditionalFormatting sqref="D34">
    <cfRule type="cellIs" dxfId="2" priority="5" operator="notEqual">
      <formula>96</formula>
    </cfRule>
  </conditionalFormatting>
  <conditionalFormatting sqref="D114:D133">
    <cfRule type="cellIs" dxfId="1" priority="4" operator="greaterThan">
      <formula>42736</formula>
    </cfRule>
  </conditionalFormatting>
  <conditionalFormatting sqref="D165:D180">
    <cfRule type="cellIs" dxfId="0" priority="3" operator="equal">
      <formula>"X"</formula>
    </cfRule>
  </conditionalFormatting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Coastal RFP</vt:lpstr>
      <vt:lpstr>Output (for Staff)</vt:lpstr>
      <vt:lpstr>'Coastal RFP'!Print_Area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tbandhauer</dc:creator>
  <cp:lastModifiedBy>J Meyers</cp:lastModifiedBy>
  <cp:lastPrinted>2016-01-07T21:59:22Z</cp:lastPrinted>
  <dcterms:created xsi:type="dcterms:W3CDTF">2015-11-18T17:42:17Z</dcterms:created>
  <dcterms:modified xsi:type="dcterms:W3CDTF">2018-08-20T18:38:08Z</dcterms:modified>
</cp:coreProperties>
</file>